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ichou\110経営企画室\04_企画経理係\09_照会回答\04_県\市町村課\経営比較分析表\水道\R1年度（H30決算）\15上越市\15上越市（46水道）\"/>
    </mc:Choice>
  </mc:AlternateContent>
  <workbookProtection workbookAlgorithmName="SHA-512" workbookHashValue="EldwqCosqoklD8IUlceeX2/Uh1FebmO1Y95r4OGcYv1yy2Lj81CdPaRpwd95hA1op7iCLYFvRoaHTh0G6JSYvQ==" workbookSaltValue="eZR94VDz9xqx23mOdkbTE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<sst xmlns="http://schemas.openxmlformats.org/spreadsheetml/2006/main" count="220" uniqueCount="107">
  <si>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</si>
  <si>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</si>
  <si>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</si>
  <si>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</si>
  <si>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</si>
  <si>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</si>
  <si>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</si>
  <si>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</si>
  <si>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</si>
  <si>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</si>
  <si>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</si>
  <si>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</si>
  <si>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</si>
  <si>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</si>
  <si>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</si>
  <si>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</si>
  <si>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</si>
  <si>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</si>
  <si>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</si>
  <si>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</si>
  <si>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</si>
  <si>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</si>
  <si>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</si>
  <si>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</si>
  <si>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</si>
  <si>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</si>
  <si>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</si>
  <si>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</si>
  <si>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</si>
  <si>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</si>
  <si>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</si>
  <si>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</si>
  <si>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</si>
  <si>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</si>
  <si>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</si>
  <si>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</si>
  <si>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</si>
  <si>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</si>
  <si>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</si>
  <si>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</si>
  <si>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</si>
  <si>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</si>
  <si>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</si>
  <si>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</si>
  <si>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</si>
  <si>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</si>
  <si>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</si>
  <si>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</si>
  <si>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</si>
  <si>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</si>
  <si>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</si>
  <si>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</si>
  <si>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</si>
  <si>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</si>
  <si>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</si>
  <si>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</si>
  <si>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</si>
  <si>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</si>
  <si>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</si>
  <si>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</si>
  <si>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</si>
  <si>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</si>
  <si>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</si>
  <si>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</si>
  <si>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</si>
  <si>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</si>
  <si>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</si>
  <si>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</si>
  <si>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</si>
  <si>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</si>
  <si>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</si>
  <si>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</si>
  <si>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</si>
  <si>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</si>
  <si>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</si>
  <si>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</si>
  <si>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</si>
  <si>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</si>
  <si>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</si>
  <si>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</si>
  <si>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</si>
  <si>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</si>
  <si>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</si>
  <si>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</si>
  <si>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</si>
  <si>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</si>
  <si>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</si>
  <si>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</si>
  <si>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</si>
  <si>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</si>
  <si>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</si>
  <si>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</si>
  <si>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上越市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</si>
  <si>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</si>
  <si>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</si>
  <si>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</si>
  <si>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</si>
  <si>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</si>
  <si>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</si>
  <si>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</si>
  <si>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</si>
  <si>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</si>
  <si>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</si>
  <si>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</si>
  <si>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費率」、「②管路経年化率」は、類似団体平均に比べ低い水準を維持しているが、今後更新需要のピークを迎えることから、指標値は年々上昇すると見込んでいる。特に、浄水場など管路以外の施設の老朽化が進んでいるため、適正な維持管理を行うことにより施設の長寿命化を図っていく。
「③管路更新率」は、大口径の基幹管路の更新を優先的に実施していることにより、更新延長がやや鈍化しているものの、類似団体平均より高い水準を維持している。今後、大口径以外の基幹管路及び配水支管の更新を中心に行っていくことから、更新率は現在よりも上昇していくと見込んでいる。</t>
    <rPh sb="41" eb="43">
      <t>イジ</t>
    </rPh>
    <phoneticPr fontId="4"/>
  </si>
  <si>
    <t>少子高齢化等による人口減少の影響で給水収益の減少が見込まれるなか、老朽化する浄水場の更新や管路の耐震化への投資を確実に進めていく必要があることから、さらに厳しい経営状況となることが想定される。
これらの状況を踏まえ、平成29年度に簡易水道事業を水道事業に統合し、一体的な経営による効率的な事業運営に努めてきた。今後も、企業債の新規借入抑制による支払利息の軽減や、漏水調査による有収率の向上を図るなど、費用の縮減に努めるほか、施設能力や管路口径のダウンサイジングを行い、適正な維持管理により施設の長寿命化を図るなど、更新需要を抑制し効率的かつ健全な事業運営に取り組んでいく。</t>
    <rPh sb="108" eb="110">
      <t>ヘイセイ</t>
    </rPh>
    <rPh sb="112" eb="114">
      <t>ネンド</t>
    </rPh>
    <rPh sb="115" eb="117">
      <t>カンイ</t>
    </rPh>
    <rPh sb="117" eb="119">
      <t>スイドウ</t>
    </rPh>
    <rPh sb="119" eb="121">
      <t>ジギョウ</t>
    </rPh>
    <rPh sb="122" eb="124">
      <t>スイドウ</t>
    </rPh>
    <rPh sb="124" eb="126">
      <t>ジギョウ</t>
    </rPh>
    <rPh sb="127" eb="129">
      <t>トウゴウ</t>
    </rPh>
    <rPh sb="131" eb="134">
      <t>イッタイテキ</t>
    </rPh>
    <rPh sb="135" eb="137">
      <t>ケイエイ</t>
    </rPh>
    <rPh sb="140" eb="143">
      <t>コウリツテキ</t>
    </rPh>
    <rPh sb="144" eb="146">
      <t>ジギョウ</t>
    </rPh>
    <rPh sb="146" eb="148">
      <t>ウンエイ</t>
    </rPh>
    <rPh sb="149" eb="150">
      <t>ツト</t>
    </rPh>
    <rPh sb="155" eb="157">
      <t>コンゴ</t>
    </rPh>
    <rPh sb="265" eb="268">
      <t>コウリツテキ</t>
    </rPh>
    <rPh sb="273" eb="275">
      <t>ジギョウ</t>
    </rPh>
    <rPh sb="275" eb="277">
      <t>ウンエイ</t>
    </rPh>
    <rPh sb="278" eb="279">
      <t>ト</t>
    </rPh>
    <rPh sb="280" eb="281">
      <t>ク</t>
    </rPh>
    <phoneticPr fontId="4"/>
  </si>
  <si>
    <t>「①経常収支比率」、「⑤料金回収率」は、100%を上回っており類似団体平均より高い水準であるが、給水収益が減少傾向にあることや老朽化した施設等の更新が増加してくることから、継続して経費の削減に努めていく。
「②累積欠損金比率」は、0%を維持しており、経営の健全性を確保している。
「③流動比率」は、100%を上回っており類似団体平均より高い水準である。また、前年度の指標値より上昇していることから、短期的な支払能力を維持している。
「④企業債残高対給水収益比率」は、平成29年度に簡易水道事業を統合したことにより企業債残高が増加したため、類似団体平均より高い水準であるが、企業債の新規借入を抑制することにより比率の減少に努めている。
「⑥給水原価」は、わずかに増加しているものの、平均とほぼ同水準を維持しており、今後も継続して経費の削減や有収水量の確保に努めていく。
「⑦施設利用率」は、人口減少等に伴う配水量の減少により、類似団体平均に比べて低い水準にある。水需要の動向を踏まえ、計画的に施設の統廃合やダウンサイジングを行い、配水運用の効率化を図っていく。
「⑧有収率」は、漏水調査で箇所を特定し、修繕を行ったことにより前年度より向上し、類似団体平均よりも高い水準を維持している。今後も老朽化した管路の更新や漏水の早期発見・修理に努め、高い水準を維持していく。</t>
    <rPh sb="68" eb="70">
      <t>シセツ</t>
    </rPh>
    <rPh sb="233" eb="235">
      <t>ヘイセイ</t>
    </rPh>
    <rPh sb="237" eb="239">
      <t>ネンド</t>
    </rPh>
    <rPh sb="240" eb="242">
      <t>カンイ</t>
    </rPh>
    <rPh sb="242" eb="244">
      <t>スイドウ</t>
    </rPh>
    <rPh sb="244" eb="246">
      <t>ジギョウ</t>
    </rPh>
    <rPh sb="247" eb="249">
      <t>トウゴウ</t>
    </rPh>
    <rPh sb="256" eb="258">
      <t>キギョウ</t>
    </rPh>
    <rPh sb="258" eb="259">
      <t>サイ</t>
    </rPh>
    <rPh sb="259" eb="261">
      <t>ザンダカ</t>
    </rPh>
    <rPh sb="262" eb="264">
      <t>ゾウカ</t>
    </rPh>
    <rPh sb="406" eb="408">
      <t>ゲンショウ</t>
    </rPh>
    <rPh sb="488" eb="490">
      <t>ロウスイ</t>
    </rPh>
    <rPh sb="490" eb="492">
      <t>チョウサ</t>
    </rPh>
    <rPh sb="493" eb="495">
      <t>カショ</t>
    </rPh>
    <rPh sb="496" eb="498">
      <t>トクテイ</t>
    </rPh>
    <rPh sb="500" eb="502">
      <t>シュウゼン</t>
    </rPh>
    <rPh sb="503" eb="504">
      <t>オコナ</t>
    </rPh>
    <rPh sb="511" eb="514">
      <t>ゼンネンド</t>
    </rPh>
    <rPh sb="516" eb="518">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</si>
</sst>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1.25</c:v>
                </c:pt>
                <c:pt idx="1">
                  <c:v>0.92</c:v>
                </c:pt>
                <c:pt idx="2">
                  <c:v>0.86</c:v>
                </c:pt>
                <c:pt idx="3">
                  <c:v>0.95</c:v>
                </c:pt>
                <c:pt idx="4">
                  <c:v>0.85</c:v>
                </c:pt>
              </c:numCache>
            </c:numRef>
          </c:val>
          <c:extLst>
            <c:ext xmlns:c16="http://schemas.microsoft.com/office/drawing/2014/chart" uri="{C3380CC4-5D6E-409C-BE32-E72D297353CC}">
              <c16:uniqueId val="{00000000-0348-477D-B9AF-185E1413CD3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c:ext xmlns:c16="http://schemas.microsoft.com/office/drawing/2014/chart" uri="{C3380CC4-5D6E-409C-BE32-E72D297353CC}">
              <c16:uniqueId val="{00000001-0348-477D-B9AF-185E1413CD3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45.67</c:v>
                </c:pt>
                <c:pt idx="1">
                  <c:v>45.21</c:v>
                </c:pt>
                <c:pt idx="2">
                  <c:v>45.34</c:v>
                </c:pt>
                <c:pt idx="3">
                  <c:v>48.23</c:v>
                </c:pt>
                <c:pt idx="4">
                  <c:v>47.4</c:v>
                </c:pt>
              </c:numCache>
            </c:numRef>
          </c:val>
          <c:extLst>
            <c:ext xmlns:c16="http://schemas.microsoft.com/office/drawing/2014/chart" uri="{C3380CC4-5D6E-409C-BE32-E72D297353CC}">
              <c16:uniqueId val="{00000000-C37A-4D4B-9281-F6C58AA5EC6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c:ext xmlns:c16="http://schemas.microsoft.com/office/drawing/2014/chart" uri="{C3380CC4-5D6E-409C-BE32-E72D297353CC}">
              <c16:uniqueId val="{00000001-C37A-4D4B-9281-F6C58AA5EC6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93.02</c:v>
                </c:pt>
                <c:pt idx="1">
                  <c:v>93.28</c:v>
                </c:pt>
                <c:pt idx="2">
                  <c:v>92.59</c:v>
                </c:pt>
                <c:pt idx="3">
                  <c:v>92</c:v>
                </c:pt>
                <c:pt idx="4">
                  <c:v>92.92</c:v>
                </c:pt>
              </c:numCache>
            </c:numRef>
          </c:val>
          <c:extLst>
            <c:ext xmlns:c16="http://schemas.microsoft.com/office/drawing/2014/chart" uri="{C3380CC4-5D6E-409C-BE32-E72D297353CC}">
              <c16:uniqueId val="{00000000-22FD-4398-9ECF-96607D45763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c:ext xmlns:c16="http://schemas.microsoft.com/office/drawing/2014/chart" uri="{C3380CC4-5D6E-409C-BE32-E72D297353CC}">
              <c16:uniqueId val="{00000001-22FD-4398-9ECF-96607D45763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126.87</c:v>
                </c:pt>
                <c:pt idx="1">
                  <c:v>127.09</c:v>
                </c:pt>
                <c:pt idx="2">
                  <c:v>127.2</c:v>
                </c:pt>
                <c:pt idx="3">
                  <c:v>126.76</c:v>
                </c:pt>
                <c:pt idx="4">
                  <c:v>126.2</c:v>
                </c:pt>
              </c:numCache>
            </c:numRef>
          </c:val>
          <c:extLst>
            <c:ext xmlns:c16="http://schemas.microsoft.com/office/drawing/2014/chart" uri="{C3380CC4-5D6E-409C-BE32-E72D297353CC}">
              <c16:uniqueId val="{00000000-F7C7-4DD2-B8AD-D85A9806AA3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c:ext xmlns:c16="http://schemas.microsoft.com/office/drawing/2014/chart" uri="{C3380CC4-5D6E-409C-BE32-E72D297353CC}">
              <c16:uniqueId val="{00000001-F7C7-4DD2-B8AD-D85A9806AA3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41.25</c:v>
                </c:pt>
                <c:pt idx="1">
                  <c:v>42.73</c:v>
                </c:pt>
                <c:pt idx="2">
                  <c:v>44.06</c:v>
                </c:pt>
                <c:pt idx="3">
                  <c:v>44.15</c:v>
                </c:pt>
                <c:pt idx="4">
                  <c:v>45.47</c:v>
                </c:pt>
              </c:numCache>
            </c:numRef>
          </c:val>
          <c:extLst>
            <c:ext xmlns:c16="http://schemas.microsoft.com/office/drawing/2014/chart" uri="{C3380CC4-5D6E-409C-BE32-E72D297353CC}">
              <c16:uniqueId val="{00000000-33EB-4017-B60D-595321CF763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c:ext xmlns:c16="http://schemas.microsoft.com/office/drawing/2014/chart" uri="{C3380CC4-5D6E-409C-BE32-E72D297353CC}">
              <c16:uniqueId val="{00000001-33EB-4017-B60D-595321CF763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2.1</c:v>
                </c:pt>
                <c:pt idx="1">
                  <c:v>6.36</c:v>
                </c:pt>
                <c:pt idx="2">
                  <c:v>6.57</c:v>
                </c:pt>
                <c:pt idx="3">
                  <c:v>5.36</c:v>
                </c:pt>
                <c:pt idx="4">
                  <c:v>7.34</c:v>
                </c:pt>
              </c:numCache>
            </c:numRef>
          </c:val>
          <c:extLst>
            <c:ext xmlns:c16="http://schemas.microsoft.com/office/drawing/2014/chart" uri="{C3380CC4-5D6E-409C-BE32-E72D297353CC}">
              <c16:uniqueId val="{00000000-396E-492E-A52C-960F15C12B0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c:ext xmlns:c16="http://schemas.microsoft.com/office/drawing/2014/chart" uri="{C3380CC4-5D6E-409C-BE32-E72D297353CC}">
              <c16:uniqueId val="{00000001-396E-492E-A52C-960F15C12B0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3F-46F8-915D-E9EE51A3AF3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c:ext xmlns:c16="http://schemas.microsoft.com/office/drawing/2014/chart" uri="{C3380CC4-5D6E-409C-BE32-E72D297353CC}">
              <c16:uniqueId val="{00000001-163F-46F8-915D-E9EE51A3AF3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399.67</c:v>
                </c:pt>
                <c:pt idx="1">
                  <c:v>468.84</c:v>
                </c:pt>
                <c:pt idx="2">
                  <c:v>519.66</c:v>
                </c:pt>
                <c:pt idx="3">
                  <c:v>532.20000000000005</c:v>
                </c:pt>
                <c:pt idx="4">
                  <c:v>609.01</c:v>
                </c:pt>
              </c:numCache>
            </c:numRef>
          </c:val>
          <c:extLst>
            <c:ext xmlns:c16="http://schemas.microsoft.com/office/drawing/2014/chart" uri="{C3380CC4-5D6E-409C-BE32-E72D297353CC}">
              <c16:uniqueId val="{00000000-0037-4B7C-A4ED-055462B29E3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c:ext xmlns:c16="http://schemas.microsoft.com/office/drawing/2014/chart" uri="{C3380CC4-5D6E-409C-BE32-E72D297353CC}">
              <c16:uniqueId val="{00000001-0037-4B7C-A4ED-055462B29E3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341.44</c:v>
                </c:pt>
                <c:pt idx="1">
                  <c:v>324.88</c:v>
                </c:pt>
                <c:pt idx="2">
                  <c:v>310.02</c:v>
                </c:pt>
                <c:pt idx="3">
                  <c:v>343.11</c:v>
                </c:pt>
                <c:pt idx="4">
                  <c:v>327.18</c:v>
                </c:pt>
              </c:numCache>
            </c:numRef>
          </c:val>
          <c:extLst>
            <c:ext xmlns:c16="http://schemas.microsoft.com/office/drawing/2014/chart" uri="{C3380CC4-5D6E-409C-BE32-E72D297353CC}">
              <c16:uniqueId val="{00000000-AEF8-46CB-A998-B01C4B5C8A4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c:ext xmlns:c16="http://schemas.microsoft.com/office/drawing/2014/chart" uri="{C3380CC4-5D6E-409C-BE32-E72D297353CC}">
              <c16:uniqueId val="{00000001-AEF8-46CB-A998-B01C4B5C8A4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130.74</c:v>
                </c:pt>
                <c:pt idx="1">
                  <c:v>130.72999999999999</c:v>
                </c:pt>
                <c:pt idx="2">
                  <c:v>130.99</c:v>
                </c:pt>
                <c:pt idx="3">
                  <c:v>129.04</c:v>
                </c:pt>
                <c:pt idx="4">
                  <c:v>128.33000000000001</c:v>
                </c:pt>
              </c:numCache>
            </c:numRef>
          </c:val>
          <c:extLst>
            <c:ext xmlns:c16="http://schemas.microsoft.com/office/drawing/2014/chart" uri="{C3380CC4-5D6E-409C-BE32-E72D297353CC}">
              <c16:uniqueId val="{00000000-835C-4797-9B16-7DD8042EBE1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c:ext xmlns:c16="http://schemas.microsoft.com/office/drawing/2014/chart" uri="{C3380CC4-5D6E-409C-BE32-E72D297353CC}">
              <c16:uniqueId val="{00000001-835C-4797-9B16-7DD8042EBE1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161.6</c:v>
                </c:pt>
                <c:pt idx="1">
                  <c:v>162.08000000000001</c:v>
                </c:pt>
                <c:pt idx="2">
                  <c:v>162.32</c:v>
                </c:pt>
                <c:pt idx="3">
                  <c:v>164.54</c:v>
                </c:pt>
                <c:pt idx="4">
                  <c:v>165.56</c:v>
                </c:pt>
              </c:numCache>
            </c:numRef>
          </c:val>
          <c:extLst>
            <c:ext xmlns:c16="http://schemas.microsoft.com/office/drawing/2014/chart" uri="{C3380CC4-5D6E-409C-BE32-E72D297353CC}">
              <c16:uniqueId val="{00000000-08E3-4B6B-BBAD-C0FC05C5E5F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c:ext xmlns:c16="http://schemas.microsoft.com/office/drawing/2014/chart" uri="{C3380CC4-5D6E-409C-BE32-E72D297353CC}">
              <c16:uniqueId val="{00000001-08E3-4B6B-BBAD-C0FC05C5E5F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37" zoomScaleNormal="100" workbookViewId="0">
      <selection activeCell="CF39" sqref="CF3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新潟県　上越市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A2</v>
      </c>
      <c r="X8" s="59"/>
      <c r="Y8" s="59"/>
      <c r="Z8" s="59"/>
      <c r="AA8" s="59"/>
      <c r="AB8" s="59"/>
      <c r="AC8" s="59"/>
      <c r="AD8" s="59" t="str">
        <f>データ!$M$6</f>
        <v>自治体職員</v>
      </c>
      <c r="AE8" s="59"/>
      <c r="AF8" s="59"/>
      <c r="AG8" s="59"/>
      <c r="AH8" s="59"/>
      <c r="AI8" s="59"/>
      <c r="AJ8" s="59"/>
      <c r="AK8" s="4"/>
      <c r="AL8" s="60">
        <f>データ!$R$6</f>
        <v>193275</v>
      </c>
      <c r="AM8" s="60"/>
      <c r="AN8" s="60"/>
      <c r="AO8" s="60"/>
      <c r="AP8" s="60"/>
      <c r="AQ8" s="60"/>
      <c r="AR8" s="60"/>
      <c r="AS8" s="60"/>
      <c r="AT8" s="51">
        <f>データ!$S$6</f>
        <v>973.89</v>
      </c>
      <c r="AU8" s="52"/>
      <c r="AV8" s="52"/>
      <c r="AW8" s="52"/>
      <c r="AX8" s="52"/>
      <c r="AY8" s="52"/>
      <c r="AZ8" s="52"/>
      <c r="BA8" s="52"/>
      <c r="BB8" s="53">
        <f>データ!$T$6</f>
        <v>198.46</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80.98</v>
      </c>
      <c r="J10" s="52"/>
      <c r="K10" s="52"/>
      <c r="L10" s="52"/>
      <c r="M10" s="52"/>
      <c r="N10" s="52"/>
      <c r="O10" s="63"/>
      <c r="P10" s="53">
        <f>データ!$P$6</f>
        <v>99.99</v>
      </c>
      <c r="Q10" s="53"/>
      <c r="R10" s="53"/>
      <c r="S10" s="53"/>
      <c r="T10" s="53"/>
      <c r="U10" s="53"/>
      <c r="V10" s="53"/>
      <c r="W10" s="60">
        <f>データ!$Q$6</f>
        <v>3169</v>
      </c>
      <c r="X10" s="60"/>
      <c r="Y10" s="60"/>
      <c r="Z10" s="60"/>
      <c r="AA10" s="60"/>
      <c r="AB10" s="60"/>
      <c r="AC10" s="60"/>
      <c r="AD10" s="2"/>
      <c r="AE10" s="2"/>
      <c r="AF10" s="2"/>
      <c r="AG10" s="2"/>
      <c r="AH10" s="4"/>
      <c r="AI10" s="4"/>
      <c r="AJ10" s="4"/>
      <c r="AK10" s="4"/>
      <c r="AL10" s="60">
        <f>データ!$U$6</f>
        <v>192040</v>
      </c>
      <c r="AM10" s="60"/>
      <c r="AN10" s="60"/>
      <c r="AO10" s="60"/>
      <c r="AP10" s="60"/>
      <c r="AQ10" s="60"/>
      <c r="AR10" s="60"/>
      <c r="AS10" s="60"/>
      <c r="AT10" s="51">
        <f>データ!$V$6</f>
        <v>627.17999999999995</v>
      </c>
      <c r="AU10" s="52"/>
      <c r="AV10" s="52"/>
      <c r="AW10" s="52"/>
      <c r="AX10" s="52"/>
      <c r="AY10" s="52"/>
      <c r="AZ10" s="52"/>
      <c r="BA10" s="52"/>
      <c r="BB10" s="53">
        <f>データ!$W$6</f>
        <v>306.2</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104</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M+CyRstx5IleC5Cr6qMCv0Gi4LJWur4xTiPP/Mw9JFrkMBZMrtJejM/h/ya1tt5An3VxoJ/BB9PmmOzAFt/iDA==" saltValue="JxxL0o4MfsI7eRLthDwtb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152226</v>
      </c>
      <c r="D6" s="34">
        <f t="shared" si="3"/>
        <v>46</v>
      </c>
      <c r="E6" s="34">
        <f t="shared" si="3"/>
        <v>1</v>
      </c>
      <c r="F6" s="34">
        <f t="shared" si="3"/>
        <v>0</v>
      </c>
      <c r="G6" s="34">
        <f t="shared" si="3"/>
        <v>1</v>
      </c>
      <c r="H6" s="34" t="str">
        <f t="shared" si="3"/>
        <v>新潟県　上越市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80.98</v>
      </c>
      <c r="P6" s="35">
        <f t="shared" si="3"/>
        <v>99.99</v>
      </c>
      <c r="Q6" s="35">
        <f t="shared" si="3"/>
        <v>3169</v>
      </c>
      <c r="R6" s="35">
        <f t="shared" si="3"/>
        <v>193275</v>
      </c>
      <c r="S6" s="35">
        <f t="shared" si="3"/>
        <v>973.89</v>
      </c>
      <c r="T6" s="35">
        <f t="shared" si="3"/>
        <v>198.46</v>
      </c>
      <c r="U6" s="35">
        <f t="shared" si="3"/>
        <v>192040</v>
      </c>
      <c r="V6" s="35">
        <f t="shared" si="3"/>
        <v>627.17999999999995</v>
      </c>
      <c r="W6" s="35">
        <f t="shared" si="3"/>
        <v>306.2</v>
      </c>
      <c r="X6" s="36">
        <f>IF(X7="",NA(),X7)</f>
        <v>126.87</v>
      </c>
      <c r="Y6" s="36">
        <f t="shared" ref="Y6:AG6" si="4">IF(Y7="",NA(),Y7)</f>
        <v>127.09</v>
      </c>
      <c r="Z6" s="36">
        <f t="shared" si="4"/>
        <v>127.2</v>
      </c>
      <c r="AA6" s="36">
        <f t="shared" si="4"/>
        <v>126.76</v>
      </c>
      <c r="AB6" s="36">
        <f t="shared" si="4"/>
        <v>126.2</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399.67</v>
      </c>
      <c r="AU6" s="36">
        <f t="shared" ref="AU6:BC6" si="6">IF(AU7="",NA(),AU7)</f>
        <v>468.84</v>
      </c>
      <c r="AV6" s="36">
        <f t="shared" si="6"/>
        <v>519.66</v>
      </c>
      <c r="AW6" s="36">
        <f t="shared" si="6"/>
        <v>532.20000000000005</v>
      </c>
      <c r="AX6" s="36">
        <f t="shared" si="6"/>
        <v>609.01</v>
      </c>
      <c r="AY6" s="36">
        <f t="shared" si="6"/>
        <v>289.8</v>
      </c>
      <c r="AZ6" s="36">
        <f t="shared" si="6"/>
        <v>299.44</v>
      </c>
      <c r="BA6" s="36">
        <f t="shared" si="6"/>
        <v>311.99</v>
      </c>
      <c r="BB6" s="36">
        <f t="shared" si="6"/>
        <v>307.83</v>
      </c>
      <c r="BC6" s="36">
        <f t="shared" si="6"/>
        <v>318.89</v>
      </c>
      <c r="BD6" s="35" t="str">
        <f>IF(BD7="","",IF(BD7="-","【-】","【"&amp;SUBSTITUTE(TEXT(BD7,"#,##0.00"),"-","△")&amp;"】"))</f>
        <v>【261.93】</v>
      </c>
      <c r="BE6" s="36">
        <f>IF(BE7="",NA(),BE7)</f>
        <v>341.44</v>
      </c>
      <c r="BF6" s="36">
        <f t="shared" ref="BF6:BN6" si="7">IF(BF7="",NA(),BF7)</f>
        <v>324.88</v>
      </c>
      <c r="BG6" s="36">
        <f t="shared" si="7"/>
        <v>310.02</v>
      </c>
      <c r="BH6" s="36">
        <f t="shared" si="7"/>
        <v>343.11</v>
      </c>
      <c r="BI6" s="36">
        <f t="shared" si="7"/>
        <v>327.18</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130.74</v>
      </c>
      <c r="BQ6" s="36">
        <f t="shared" ref="BQ6:BY6" si="8">IF(BQ7="",NA(),BQ7)</f>
        <v>130.72999999999999</v>
      </c>
      <c r="BR6" s="36">
        <f t="shared" si="8"/>
        <v>130.99</v>
      </c>
      <c r="BS6" s="36">
        <f t="shared" si="8"/>
        <v>129.04</v>
      </c>
      <c r="BT6" s="36">
        <f t="shared" si="8"/>
        <v>128.33000000000001</v>
      </c>
      <c r="BU6" s="36">
        <f t="shared" si="8"/>
        <v>107.05</v>
      </c>
      <c r="BV6" s="36">
        <f t="shared" si="8"/>
        <v>106.4</v>
      </c>
      <c r="BW6" s="36">
        <f t="shared" si="8"/>
        <v>107.61</v>
      </c>
      <c r="BX6" s="36">
        <f t="shared" si="8"/>
        <v>106.02</v>
      </c>
      <c r="BY6" s="36">
        <f t="shared" si="8"/>
        <v>104.84</v>
      </c>
      <c r="BZ6" s="35" t="str">
        <f>IF(BZ7="","",IF(BZ7="-","【-】","【"&amp;SUBSTITUTE(TEXT(BZ7,"#,##0.00"),"-","△")&amp;"】"))</f>
        <v>【103.91】</v>
      </c>
      <c r="CA6" s="36">
        <f>IF(CA7="",NA(),CA7)</f>
        <v>161.6</v>
      </c>
      <c r="CB6" s="36">
        <f t="shared" ref="CB6:CJ6" si="9">IF(CB7="",NA(),CB7)</f>
        <v>162.08000000000001</v>
      </c>
      <c r="CC6" s="36">
        <f t="shared" si="9"/>
        <v>162.32</v>
      </c>
      <c r="CD6" s="36">
        <f t="shared" si="9"/>
        <v>164.54</v>
      </c>
      <c r="CE6" s="36">
        <f t="shared" si="9"/>
        <v>165.56</v>
      </c>
      <c r="CF6" s="36">
        <f t="shared" si="9"/>
        <v>155.09</v>
      </c>
      <c r="CG6" s="36">
        <f t="shared" si="9"/>
        <v>156.29</v>
      </c>
      <c r="CH6" s="36">
        <f t="shared" si="9"/>
        <v>155.69</v>
      </c>
      <c r="CI6" s="36">
        <f t="shared" si="9"/>
        <v>158.6</v>
      </c>
      <c r="CJ6" s="36">
        <f t="shared" si="9"/>
        <v>161.82</v>
      </c>
      <c r="CK6" s="35" t="str">
        <f>IF(CK7="","",IF(CK7="-","【-】","【"&amp;SUBSTITUTE(TEXT(CK7,"#,##0.00"),"-","△")&amp;"】"))</f>
        <v>【167.11】</v>
      </c>
      <c r="CL6" s="36">
        <f>IF(CL7="",NA(),CL7)</f>
        <v>45.67</v>
      </c>
      <c r="CM6" s="36">
        <f t="shared" ref="CM6:CU6" si="10">IF(CM7="",NA(),CM7)</f>
        <v>45.21</v>
      </c>
      <c r="CN6" s="36">
        <f t="shared" si="10"/>
        <v>45.34</v>
      </c>
      <c r="CO6" s="36">
        <f t="shared" si="10"/>
        <v>48.23</v>
      </c>
      <c r="CP6" s="36">
        <f t="shared" si="10"/>
        <v>47.4</v>
      </c>
      <c r="CQ6" s="36">
        <f t="shared" si="10"/>
        <v>61.61</v>
      </c>
      <c r="CR6" s="36">
        <f t="shared" si="10"/>
        <v>62.34</v>
      </c>
      <c r="CS6" s="36">
        <f t="shared" si="10"/>
        <v>62.46</v>
      </c>
      <c r="CT6" s="36">
        <f t="shared" si="10"/>
        <v>62.88</v>
      </c>
      <c r="CU6" s="36">
        <f t="shared" si="10"/>
        <v>62.32</v>
      </c>
      <c r="CV6" s="35" t="str">
        <f>IF(CV7="","",IF(CV7="-","【-】","【"&amp;SUBSTITUTE(TEXT(CV7,"#,##0.00"),"-","△")&amp;"】"))</f>
        <v>【60.27】</v>
      </c>
      <c r="CW6" s="36">
        <f>IF(CW7="",NA(),CW7)</f>
        <v>93.02</v>
      </c>
      <c r="CX6" s="36">
        <f t="shared" ref="CX6:DF6" si="11">IF(CX7="",NA(),CX7)</f>
        <v>93.28</v>
      </c>
      <c r="CY6" s="36">
        <f t="shared" si="11"/>
        <v>92.59</v>
      </c>
      <c r="CZ6" s="36">
        <f t="shared" si="11"/>
        <v>92</v>
      </c>
      <c r="DA6" s="36">
        <f t="shared" si="11"/>
        <v>92.92</v>
      </c>
      <c r="DB6" s="36">
        <f t="shared" si="11"/>
        <v>90.23</v>
      </c>
      <c r="DC6" s="36">
        <f t="shared" si="11"/>
        <v>90.15</v>
      </c>
      <c r="DD6" s="36">
        <f t="shared" si="11"/>
        <v>90.62</v>
      </c>
      <c r="DE6" s="36">
        <f t="shared" si="11"/>
        <v>90.13</v>
      </c>
      <c r="DF6" s="36">
        <f t="shared" si="11"/>
        <v>90.19</v>
      </c>
      <c r="DG6" s="35" t="str">
        <f>IF(DG7="","",IF(DG7="-","【-】","【"&amp;SUBSTITUTE(TEXT(DG7,"#,##0.00"),"-","△")&amp;"】"))</f>
        <v>【89.92】</v>
      </c>
      <c r="DH6" s="36">
        <f>IF(DH7="",NA(),DH7)</f>
        <v>41.25</v>
      </c>
      <c r="DI6" s="36">
        <f t="shared" ref="DI6:DQ6" si="12">IF(DI7="",NA(),DI7)</f>
        <v>42.73</v>
      </c>
      <c r="DJ6" s="36">
        <f t="shared" si="12"/>
        <v>44.06</v>
      </c>
      <c r="DK6" s="36">
        <f t="shared" si="12"/>
        <v>44.15</v>
      </c>
      <c r="DL6" s="36">
        <f t="shared" si="12"/>
        <v>45.47</v>
      </c>
      <c r="DM6" s="36">
        <f t="shared" si="12"/>
        <v>46.36</v>
      </c>
      <c r="DN6" s="36">
        <f t="shared" si="12"/>
        <v>47.37</v>
      </c>
      <c r="DO6" s="36">
        <f t="shared" si="12"/>
        <v>48.01</v>
      </c>
      <c r="DP6" s="36">
        <f t="shared" si="12"/>
        <v>48.01</v>
      </c>
      <c r="DQ6" s="36">
        <f t="shared" si="12"/>
        <v>48.86</v>
      </c>
      <c r="DR6" s="35" t="str">
        <f>IF(DR7="","",IF(DR7="-","【-】","【"&amp;SUBSTITUTE(TEXT(DR7,"#,##0.00"),"-","△")&amp;"】"))</f>
        <v>【48.85】</v>
      </c>
      <c r="DS6" s="36">
        <f>IF(DS7="",NA(),DS7)</f>
        <v>2.1</v>
      </c>
      <c r="DT6" s="36">
        <f t="shared" ref="DT6:EB6" si="13">IF(DT7="",NA(),DT7)</f>
        <v>6.36</v>
      </c>
      <c r="DU6" s="36">
        <f t="shared" si="13"/>
        <v>6.57</v>
      </c>
      <c r="DV6" s="36">
        <f t="shared" si="13"/>
        <v>5.36</v>
      </c>
      <c r="DW6" s="36">
        <f t="shared" si="13"/>
        <v>7.34</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1.25</v>
      </c>
      <c r="EE6" s="36">
        <f t="shared" ref="EE6:EM6" si="14">IF(EE7="",NA(),EE7)</f>
        <v>0.92</v>
      </c>
      <c r="EF6" s="36">
        <f t="shared" si="14"/>
        <v>0.86</v>
      </c>
      <c r="EG6" s="36">
        <f t="shared" si="14"/>
        <v>0.95</v>
      </c>
      <c r="EH6" s="36">
        <f t="shared" si="14"/>
        <v>0.85</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15">
      <c r="A7" s="29"/>
      <c r="B7" s="38">
        <v>2018</v>
      </c>
      <c r="C7" s="38">
        <v>152226</v>
      </c>
      <c r="D7" s="38">
        <v>46</v>
      </c>
      <c r="E7" s="38">
        <v>1</v>
      </c>
      <c r="F7" s="38">
        <v>0</v>
      </c>
      <c r="G7" s="38">
        <v>1</v>
      </c>
      <c r="H7" s="38" t="s">
        <v>92</v>
      </c>
      <c r="I7" s="38" t="s">
        <v>93</v>
      </c>
      <c r="J7" s="38" t="s">
        <v>94</v>
      </c>
      <c r="K7" s="38" t="s">
        <v>95</v>
      </c>
      <c r="L7" s="38" t="s">
        <v>96</v>
      </c>
      <c r="M7" s="38" t="s">
        <v>97</v>
      </c>
      <c r="N7" s="39" t="s">
        <v>98</v>
      </c>
      <c r="O7" s="39">
        <v>80.98</v>
      </c>
      <c r="P7" s="39">
        <v>99.99</v>
      </c>
      <c r="Q7" s="39">
        <v>3169</v>
      </c>
      <c r="R7" s="39">
        <v>193275</v>
      </c>
      <c r="S7" s="39">
        <v>973.89</v>
      </c>
      <c r="T7" s="39">
        <v>198.46</v>
      </c>
      <c r="U7" s="39">
        <v>192040</v>
      </c>
      <c r="V7" s="39">
        <v>627.17999999999995</v>
      </c>
      <c r="W7" s="39">
        <v>306.2</v>
      </c>
      <c r="X7" s="39">
        <v>126.87</v>
      </c>
      <c r="Y7" s="39">
        <v>127.09</v>
      </c>
      <c r="Z7" s="39">
        <v>127.2</v>
      </c>
      <c r="AA7" s="39">
        <v>126.76</v>
      </c>
      <c r="AB7" s="39">
        <v>126.2</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399.67</v>
      </c>
      <c r="AU7" s="39">
        <v>468.84</v>
      </c>
      <c r="AV7" s="39">
        <v>519.66</v>
      </c>
      <c r="AW7" s="39">
        <v>532.20000000000005</v>
      </c>
      <c r="AX7" s="39">
        <v>609.01</v>
      </c>
      <c r="AY7" s="39">
        <v>289.8</v>
      </c>
      <c r="AZ7" s="39">
        <v>299.44</v>
      </c>
      <c r="BA7" s="39">
        <v>311.99</v>
      </c>
      <c r="BB7" s="39">
        <v>307.83</v>
      </c>
      <c r="BC7" s="39">
        <v>318.89</v>
      </c>
      <c r="BD7" s="39">
        <v>261.93</v>
      </c>
      <c r="BE7" s="39">
        <v>341.44</v>
      </c>
      <c r="BF7" s="39">
        <v>324.88</v>
      </c>
      <c r="BG7" s="39">
        <v>310.02</v>
      </c>
      <c r="BH7" s="39">
        <v>343.11</v>
      </c>
      <c r="BI7" s="39">
        <v>327.18</v>
      </c>
      <c r="BJ7" s="39">
        <v>301.99</v>
      </c>
      <c r="BK7" s="39">
        <v>298.08999999999997</v>
      </c>
      <c r="BL7" s="39">
        <v>291.77999999999997</v>
      </c>
      <c r="BM7" s="39">
        <v>295.44</v>
      </c>
      <c r="BN7" s="39">
        <v>290.07</v>
      </c>
      <c r="BO7" s="39">
        <v>270.45999999999998</v>
      </c>
      <c r="BP7" s="39">
        <v>130.74</v>
      </c>
      <c r="BQ7" s="39">
        <v>130.72999999999999</v>
      </c>
      <c r="BR7" s="39">
        <v>130.99</v>
      </c>
      <c r="BS7" s="39">
        <v>129.04</v>
      </c>
      <c r="BT7" s="39">
        <v>128.33000000000001</v>
      </c>
      <c r="BU7" s="39">
        <v>107.05</v>
      </c>
      <c r="BV7" s="39">
        <v>106.4</v>
      </c>
      <c r="BW7" s="39">
        <v>107.61</v>
      </c>
      <c r="BX7" s="39">
        <v>106.02</v>
      </c>
      <c r="BY7" s="39">
        <v>104.84</v>
      </c>
      <c r="BZ7" s="39">
        <v>103.91</v>
      </c>
      <c r="CA7" s="39">
        <v>161.6</v>
      </c>
      <c r="CB7" s="39">
        <v>162.08000000000001</v>
      </c>
      <c r="CC7" s="39">
        <v>162.32</v>
      </c>
      <c r="CD7" s="39">
        <v>164.54</v>
      </c>
      <c r="CE7" s="39">
        <v>165.56</v>
      </c>
      <c r="CF7" s="39">
        <v>155.09</v>
      </c>
      <c r="CG7" s="39">
        <v>156.29</v>
      </c>
      <c r="CH7" s="39">
        <v>155.69</v>
      </c>
      <c r="CI7" s="39">
        <v>158.6</v>
      </c>
      <c r="CJ7" s="39">
        <v>161.82</v>
      </c>
      <c r="CK7" s="39">
        <v>167.11</v>
      </c>
      <c r="CL7" s="39">
        <v>45.67</v>
      </c>
      <c r="CM7" s="39">
        <v>45.21</v>
      </c>
      <c r="CN7" s="39">
        <v>45.34</v>
      </c>
      <c r="CO7" s="39">
        <v>48.23</v>
      </c>
      <c r="CP7" s="39">
        <v>47.4</v>
      </c>
      <c r="CQ7" s="39">
        <v>61.61</v>
      </c>
      <c r="CR7" s="39">
        <v>62.34</v>
      </c>
      <c r="CS7" s="39">
        <v>62.46</v>
      </c>
      <c r="CT7" s="39">
        <v>62.88</v>
      </c>
      <c r="CU7" s="39">
        <v>62.32</v>
      </c>
      <c r="CV7" s="39">
        <v>60.27</v>
      </c>
      <c r="CW7" s="39">
        <v>93.02</v>
      </c>
      <c r="CX7" s="39">
        <v>93.28</v>
      </c>
      <c r="CY7" s="39">
        <v>92.59</v>
      </c>
      <c r="CZ7" s="39">
        <v>92</v>
      </c>
      <c r="DA7" s="39">
        <v>92.92</v>
      </c>
      <c r="DB7" s="39">
        <v>90.23</v>
      </c>
      <c r="DC7" s="39">
        <v>90.15</v>
      </c>
      <c r="DD7" s="39">
        <v>90.62</v>
      </c>
      <c r="DE7" s="39">
        <v>90.13</v>
      </c>
      <c r="DF7" s="39">
        <v>90.19</v>
      </c>
      <c r="DG7" s="39">
        <v>89.92</v>
      </c>
      <c r="DH7" s="39">
        <v>41.25</v>
      </c>
      <c r="DI7" s="39">
        <v>42.73</v>
      </c>
      <c r="DJ7" s="39">
        <v>44.06</v>
      </c>
      <c r="DK7" s="39">
        <v>44.15</v>
      </c>
      <c r="DL7" s="39">
        <v>45.47</v>
      </c>
      <c r="DM7" s="39">
        <v>46.36</v>
      </c>
      <c r="DN7" s="39">
        <v>47.37</v>
      </c>
      <c r="DO7" s="39">
        <v>48.01</v>
      </c>
      <c r="DP7" s="39">
        <v>48.01</v>
      </c>
      <c r="DQ7" s="39">
        <v>48.86</v>
      </c>
      <c r="DR7" s="39">
        <v>48.85</v>
      </c>
      <c r="DS7" s="39">
        <v>2.1</v>
      </c>
      <c r="DT7" s="39">
        <v>6.36</v>
      </c>
      <c r="DU7" s="39">
        <v>6.57</v>
      </c>
      <c r="DV7" s="39">
        <v>5.36</v>
      </c>
      <c r="DW7" s="39">
        <v>7.34</v>
      </c>
      <c r="DX7" s="39">
        <v>13.57</v>
      </c>
      <c r="DY7" s="39">
        <v>14.27</v>
      </c>
      <c r="DZ7" s="39">
        <v>16.170000000000002</v>
      </c>
      <c r="EA7" s="39">
        <v>16.600000000000001</v>
      </c>
      <c r="EB7" s="39">
        <v>18.510000000000002</v>
      </c>
      <c r="EC7" s="39">
        <v>17.8</v>
      </c>
      <c r="ED7" s="39">
        <v>1.25</v>
      </c>
      <c r="EE7" s="39">
        <v>0.92</v>
      </c>
      <c r="EF7" s="39">
        <v>0.86</v>
      </c>
      <c r="EG7" s="39">
        <v>0.95</v>
      </c>
      <c r="EH7" s="39">
        <v>0.85</v>
      </c>
      <c r="EI7" s="39">
        <v>0.72</v>
      </c>
      <c r="EJ7" s="39">
        <v>0.67</v>
      </c>
      <c r="EK7" s="39">
        <v>0.67</v>
      </c>
      <c r="EL7" s="39">
        <v>0.65</v>
      </c>
      <c r="EM7" s="39">
        <v>0.7</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村山　慎二</cp:lastModifiedBy>
  <cp:lastPrinted>2020-01-24T01:17:07Z</cp:lastPrinted>
  <dcterms:created xsi:type="dcterms:W3CDTF">2019-12-05T04:14:04Z</dcterms:created>
  <dcterms:modified xsi:type="dcterms:W3CDTF">2020-01-24T10:24:08Z</dcterms:modified>
  <cp:category/>
</cp:coreProperties>
</file>