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ichou\110経営企画課\04_企画経理係\09_照会回答\04_県\市町村課\経営比較分析表\R3年度（R2決算）\工水\提出\"/>
    </mc:Choice>
  </mc:AlternateContent>
  <workbookProtection workbookAlgorithmName="SHA-512" workbookHashValue="MB7aqeU2nCd9zaJ/Dc18vUtEbv6jDS/xS4Mo1rCoqqBTe+TgQr7vfAXg1s3Fs6HErZgfSuf/zcUU6u3ux6ZoRg==" workbookSaltValue="hgJOKrSY9VPzgRkLhUo/L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CJ10" i="5"/>
  <c r="BZ10" i="5"/>
  <c r="AR10" i="5"/>
  <c r="AH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<sst xmlns="http://schemas.openxmlformats.org/spreadsheetml/2006/main" count="262" uniqueCount="106">
  <si>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</si>
  <si>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</si>
  <si>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</si>
  <si>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</si>
  <si>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</si>
  <si>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</si>
  <si>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</si>
  <si>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</si>
  <si>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</si>
  <si>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</si>
  <si>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</si>
  <si>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</si>
  <si>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</si>
  <si>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</si>
  <si>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</si>
  <si>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</si>
  <si>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</si>
  <si>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</si>
  <si>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</si>
  <si>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</si>
  <si>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</si>
  <si>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</si>
  <si>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</si>
  <si>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</si>
  <si>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</si>
  <si>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</si>
  <si>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</si>
  <si>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</si>
  <si>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</si>
  <si>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</si>
  <si>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</si>
  <si>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</si>
  <si>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</si>
  <si>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</si>
  <si>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</si>
  <si>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</si>
  <si>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</si>
  <si>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</si>
  <si>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</si>
  <si>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</si>
  <si>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</si>
  <si>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</si>
  <si>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</si>
  <si>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</si>
  <si>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</si>
  <si>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</si>
  <si>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</si>
  <si>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</si>
  <si>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</si>
  <si>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</si>
  <si>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</si>
  <si>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</si>
  <si>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</si>
  <si>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</si>
  <si>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</si>
  <si>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</si>
  <si>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</si>
  <si>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</si>
  <si>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</si>
  <si>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</si>
  <si>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</si>
  <si>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</si>
  <si>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</si>
  <si>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</si>
  <si>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</si>
  <si>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</si>
  <si>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</si>
  <si>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</si>
  <si>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</si>
  <si>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</si>
  <si>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</si>
  <si>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</si>
  <si>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</si>
  <si>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</si>
  <si>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</si>
  <si>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</si>
  <si>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</si>
  <si>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</si>
  <si>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</si>
  <si>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</si>
  <si>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</si>
  <si>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</si>
  <si>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</si>
  <si>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</si>
  <si>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</si>
  <si>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</si>
  <si>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</si>
  <si>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152226</t>
  </si>
  <si>
    <t>46</t>
  </si>
  <si>
    <t>02</t>
  </si>
  <si>
    <t>0</t>
  </si>
  <si>
    <t>000</t>
  </si>
  <si>
    <t>新潟県　上越市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</si>
  <si>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</si>
  <si>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</si>
  <si>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</si>
  <si>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</si>
  <si>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</si>
  <si>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</si>
  <si>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</si>
  <si>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</si>
  <si>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</si>
  <si>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</si>
  <si>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「①有形固定資産減価償却費率」は、類似団体平均に比べ高い水準であるものの、施設の長寿命化を図るため、適正な維持管理を行うとともに、施設の老朽度に合わせた計画的な更新に努める。
「②管路経年化率」、「③管路更新率」は、平成25年度に管路の更新を完了しているため、法定耐用年数に達しておらず、漏水履歴等もないことや高い有収率を維持していることからも、当面は管路更新の必要性はない。</t>
    <rPh sb="26" eb="27">
      <t>タカ</t>
    </rPh>
    <rPh sb="37" eb="39">
      <t>シセツ</t>
    </rPh>
    <rPh sb="40" eb="44">
      <t>チョウジュミョウカ</t>
    </rPh>
    <rPh sb="45" eb="46">
      <t>ハカ</t>
    </rPh>
    <rPh sb="108" eb="110">
      <t>ヘイセイ</t>
    </rPh>
    <rPh sb="112" eb="114">
      <t>ネンド</t>
    </rPh>
    <rPh sb="115" eb="117">
      <t>カンロ</t>
    </rPh>
    <rPh sb="118" eb="120">
      <t>コウシン</t>
    </rPh>
    <rPh sb="121" eb="123">
      <t>カンリョウ</t>
    </rPh>
    <phoneticPr fontId="5"/>
  </si>
  <si>
    <r>
      <t>「①経常収支比率」は、100％以上であり、類似団体平均よりも高い水準である。これは、本事業の料金は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「③流動比率」は、100％を大きく上回っており、類似団体平均より高い水準で、短期的な支払能力を維持している。
「④企業債残高対給水収益比率」は、0％を維持しており当面は企業債の新規借入をする予定もないため、経</t>
    </r>
    <r>
      <rPr>
        <sz val="11"/>
        <rFont val="ＭＳ ゴシック"/>
        <family val="3"/>
        <charset val="128"/>
      </rPr>
      <t>営の健全性を確保している。
「⑤料金回収率」は、100％を上回っており、類似団体平均よりも高い水準であることから、適切に費用を給水収益で賄っている。</t>
    </r>
    <r>
      <rPr>
        <sz val="11"/>
        <color rgb="FFFF0000"/>
        <rFont val="ＭＳ ゴシック"/>
        <family val="3"/>
        <charset val="128"/>
      </rPr>
      <t xml:space="preserve">
</t>
    </r>
    <r>
      <rPr>
        <sz val="11"/>
        <rFont val="ＭＳ ゴシック"/>
        <family val="3"/>
        <charset val="128"/>
      </rPr>
      <t>「⑥給水原価」は、類似団体平均よりも低い水準であるものの、今後、費用の増加により指数値が上昇することが見込まれるため、継続して経費の削減に努めていく。</t>
    </r>
    <r>
      <rPr>
        <sz val="11"/>
        <color theme="1"/>
        <rFont val="ＭＳ ゴシック"/>
        <family val="3"/>
        <charset val="128"/>
      </rPr>
      <t xml:space="preserve">
「⑦施設利用率」は、100％に近い値を維持し、効率的に施設を稼働しており、適切な施設規模である。
「⑧契約率」は、100％であり、高い施設利用効率を維持している。</t>
    </r>
    <rPh sb="160" eb="161">
      <t>オオ</t>
    </rPh>
    <rPh sb="184" eb="187">
      <t>タンキテキ</t>
    </rPh>
    <rPh sb="188" eb="190">
      <t>シハラ</t>
    </rPh>
    <rPh sb="190" eb="192">
      <t>ノウリョク</t>
    </rPh>
    <rPh sb="193" eb="195">
      <t>イジ</t>
    </rPh>
    <rPh sb="279" eb="281">
      <t>ウワマワ</t>
    </rPh>
    <rPh sb="307" eb="309">
      <t>テキセツ</t>
    </rPh>
    <rPh sb="310" eb="312">
      <t>ヒヨウ</t>
    </rPh>
    <rPh sb="313" eb="317">
      <t>キュウスイシュウエキ</t>
    </rPh>
    <rPh sb="318" eb="319">
      <t>マカナ</t>
    </rPh>
    <rPh sb="334" eb="336">
      <t>ルイジ</t>
    </rPh>
    <rPh sb="336" eb="338">
      <t>ダンタイ</t>
    </rPh>
    <rPh sb="338" eb="340">
      <t>ヘイキン</t>
    </rPh>
    <rPh sb="343" eb="344">
      <t>ヒク</t>
    </rPh>
    <rPh sb="345" eb="347">
      <t>スイジュン</t>
    </rPh>
    <rPh sb="354" eb="356">
      <t>コンゴ</t>
    </rPh>
    <rPh sb="357" eb="359">
      <t>ヒヨウ</t>
    </rPh>
    <rPh sb="360" eb="362">
      <t>ゾウカ</t>
    </rPh>
    <rPh sb="365" eb="367">
      <t>シスウ</t>
    </rPh>
    <rPh sb="367" eb="368">
      <t>チ</t>
    </rPh>
    <rPh sb="369" eb="371">
      <t>ジョウショウ</t>
    </rPh>
    <rPh sb="376" eb="378">
      <t>ミコ</t>
    </rPh>
    <rPh sb="384" eb="386">
      <t>ケイゾク</t>
    </rPh>
    <rPh sb="452" eb="454">
      <t>ケイヤク</t>
    </rPh>
    <rPh sb="466" eb="467">
      <t>タカ</t>
    </rPh>
    <rPh sb="468" eb="470">
      <t>シセツ</t>
    </rPh>
    <rPh sb="470" eb="472">
      <t>リヨウ</t>
    </rPh>
    <rPh sb="472" eb="474">
      <t>コウリツ</t>
    </rPh>
    <rPh sb="475" eb="477">
      <t>イジ</t>
    </rPh>
    <phoneticPr fontId="5"/>
  </si>
  <si>
    <t>責任水量制料金によって給水収益は安定しており、修繕費などの維持管理費も一定の水準を維持する見込みのため、今後は一定の純利益を確保できる見通しである。
また、施設整備については、有形固定資産減価償却率は高い水準であるが、管路を中心とした施設の老朽化は低い水準である。当面は大規模な更新計画は無いものの、適正な維持管理により施設の長寿命化を図るとともに、中長期的な経営計画に基づき健全な経営に努める。</t>
    <rPh sb="5" eb="7">
      <t>リョウキン</t>
    </rPh>
    <rPh sb="41" eb="43">
      <t>イジ</t>
    </rPh>
    <rPh sb="52" eb="54">
      <t>コンゴ</t>
    </rPh>
    <rPh sb="88" eb="94">
      <t>ユウケイコテイシサン</t>
    </rPh>
    <rPh sb="94" eb="96">
      <t>ゲンカ</t>
    </rPh>
    <rPh sb="96" eb="98">
      <t>ショウキャク</t>
    </rPh>
    <rPh sb="98" eb="99">
      <t>リツ</t>
    </rPh>
    <rPh sb="100" eb="101">
      <t>タカ</t>
    </rPh>
    <rPh sb="102" eb="104">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</si>
</sst>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61.72</c:v>
                </c:pt>
                <c:pt idx="1">
                  <c:v>63.66</c:v>
                </c:pt>
                <c:pt idx="2">
                  <c:v>65.849999999999994</c:v>
                </c:pt>
                <c:pt idx="3">
                  <c:v>69.77</c:v>
                </c:pt>
                <c:pt idx="4">
                  <c:v>71.239999999999995</c:v>
                </c:pt>
              </c:numCache>
            </c:numRef>
          </c:val>
          <c:extLst>
            <c:ext xmlns:c16="http://schemas.microsoft.com/office/drawing/2014/chart" uri="{C3380CC4-5D6E-409C-BE32-E72D297353CC}">
              <c16:uniqueId val="{00000000-3672-40D6-B031-74AEB47D1D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3672-40D6-B031-74AEB47D1D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A-4898-AEC2-B6EBC297A2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16FA-4898-AEC2-B6EBC297A2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132.09</c:v>
                </c:pt>
                <c:pt idx="1">
                  <c:v>123.21</c:v>
                </c:pt>
                <c:pt idx="2">
                  <c:v>117.09</c:v>
                </c:pt>
                <c:pt idx="3">
                  <c:v>92.59</c:v>
                </c:pt>
                <c:pt idx="4">
                  <c:v>137.74</c:v>
                </c:pt>
              </c:numCache>
            </c:numRef>
          </c:val>
          <c:extLst>
            <c:ext xmlns:c16="http://schemas.microsoft.com/office/drawing/2014/chart" uri="{C3380CC4-5D6E-409C-BE32-E72D297353CC}">
              <c16:uniqueId val="{00000000-2344-4D34-80EA-4F00234CA8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2344-4D34-80EA-4F00234CA8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D9-492A-B2EE-2216750EDE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8BD9-492A-B2EE-2216750EDE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7-495A-9492-DC7817B1CF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F2C7-495A-9492-DC7817B1CF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5320.31</c:v>
                </c:pt>
                <c:pt idx="1">
                  <c:v>8700.64</c:v>
                </c:pt>
                <c:pt idx="2">
                  <c:v>7196.92</c:v>
                </c:pt>
                <c:pt idx="3">
                  <c:v>1454.36</c:v>
                </c:pt>
                <c:pt idx="4">
                  <c:v>5992.19</c:v>
                </c:pt>
              </c:numCache>
            </c:numRef>
          </c:val>
          <c:extLst>
            <c:ext xmlns:c16="http://schemas.microsoft.com/office/drawing/2014/chart" uri="{C3380CC4-5D6E-409C-BE32-E72D297353CC}">
              <c16:uniqueId val="{00000000-9C4D-4C23-A727-B85280F128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9C4D-4C23-A727-B85280F128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1D-4EFE-A203-E19D9465CB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6C1D-4EFE-A203-E19D9465CB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130.81</c:v>
                </c:pt>
                <c:pt idx="1">
                  <c:v>121.87</c:v>
                </c:pt>
                <c:pt idx="2">
                  <c:v>115.56</c:v>
                </c:pt>
                <c:pt idx="3">
                  <c:v>90.84</c:v>
                </c:pt>
                <c:pt idx="4">
                  <c:v>137.94999999999999</c:v>
                </c:pt>
              </c:numCache>
            </c:numRef>
          </c:val>
          <c:extLst>
            <c:ext xmlns:c16="http://schemas.microsoft.com/office/drawing/2014/chart" uri="{C3380CC4-5D6E-409C-BE32-E72D297353CC}">
              <c16:uniqueId val="{00000000-7053-433A-B414-E13A49A15D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7053-433A-B414-E13A49A15D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21.72</c:v>
                </c:pt>
                <c:pt idx="1">
                  <c:v>23.44</c:v>
                </c:pt>
                <c:pt idx="2">
                  <c:v>24.86</c:v>
                </c:pt>
                <c:pt idx="3">
                  <c:v>31.82</c:v>
                </c:pt>
                <c:pt idx="4">
                  <c:v>20.57</c:v>
                </c:pt>
              </c:numCache>
            </c:numRef>
          </c:val>
          <c:extLst>
            <c:ext xmlns:c16="http://schemas.microsoft.com/office/drawing/2014/chart" uri="{C3380CC4-5D6E-409C-BE32-E72D297353CC}">
              <c16:uniqueId val="{00000000-CE61-4188-8D94-4F1E0C738B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CE61-4188-8D94-4F1E0C738B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99.73</c:v>
                </c:pt>
                <c:pt idx="1">
                  <c:v>99.07</c:v>
                </c:pt>
                <c:pt idx="2">
                  <c:v>98.6</c:v>
                </c:pt>
                <c:pt idx="3">
                  <c:v>98.07</c:v>
                </c:pt>
                <c:pt idx="4">
                  <c:v>99.4</c:v>
                </c:pt>
              </c:numCache>
            </c:numRef>
          </c:val>
          <c:extLst>
            <c:ext xmlns:c16="http://schemas.microsoft.com/office/drawing/2014/chart" uri="{C3380CC4-5D6E-409C-BE32-E72D297353CC}">
              <c16:uniqueId val="{00000000-A4AD-4C03-AE62-06030086B8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A4AD-4C03-AE62-06030086B8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63-4B08-9DE6-5EA9C7F984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FE63-4B08-9DE6-5EA9C7F984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新潟県　上越市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1500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1491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93.2</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1500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132.09</v>
      </c>
      <c r="Y32" s="107"/>
      <c r="Z32" s="107"/>
      <c r="AA32" s="107"/>
      <c r="AB32" s="107"/>
      <c r="AC32" s="107"/>
      <c r="AD32" s="107"/>
      <c r="AE32" s="107"/>
      <c r="AF32" s="107"/>
      <c r="AG32" s="107"/>
      <c r="AH32" s="107"/>
      <c r="AI32" s="107"/>
      <c r="AJ32" s="107"/>
      <c r="AK32" s="107"/>
      <c r="AL32" s="107"/>
      <c r="AM32" s="107"/>
      <c r="AN32" s="107"/>
      <c r="AO32" s="107"/>
      <c r="AP32" s="107"/>
      <c r="AQ32" s="108"/>
      <c r="AR32" s="106">
        <f>データ!U6</f>
        <v>123.21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117.09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92.59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137.74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5320.31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8700.64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7196.92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1454.36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5992.19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103</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130.81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121.87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115.56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90.84</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137.94999999999999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21.72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23.44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24.86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31.82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20.57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99.73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99.07</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98.6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98.07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99.4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100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100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100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100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100</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61.72</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63.66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65.849999999999994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69.77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71.239999999999995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7SFQvJ5joL2i2l3nuwabFXTy51g8dJN1GSevZHYFn+bs2vrGexZF0gtVLIhkbdvEGxgIOWE7owCgDkpQnwM4Sg==" saltValue="Cr0KITIJ9RNpyhF0D9lcf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132.09</v>
      </c>
      <c r="U6" s="52">
        <f>U7</f>
        <v>123.21</v>
      </c>
      <c r="V6" s="52">
        <f>V7</f>
        <v>117.09</v>
      </c>
      <c r="W6" s="52">
        <f>W7</f>
        <v>92.59</v>
      </c>
      <c r="X6" s="52">
        <f t="shared" si="3"/>
        <v>137.74</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5320.31</v>
      </c>
      <c r="AQ6" s="52">
        <f>AQ7</f>
        <v>8700.64</v>
      </c>
      <c r="AR6" s="52">
        <f>AR7</f>
        <v>7196.92</v>
      </c>
      <c r="AS6" s="52">
        <f>AS7</f>
        <v>1454.36</v>
      </c>
      <c r="AT6" s="52">
        <f t="shared" si="3"/>
        <v>5992.19</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130.81</v>
      </c>
      <c r="BM6" s="52">
        <f>BM7</f>
        <v>121.87</v>
      </c>
      <c r="BN6" s="52">
        <f>BN7</f>
        <v>115.56</v>
      </c>
      <c r="BO6" s="52">
        <f>BO7</f>
        <v>90.84</v>
      </c>
      <c r="BP6" s="52">
        <f t="shared" si="3"/>
        <v>137.94999999999999</v>
      </c>
      <c r="BQ6" s="52">
        <f t="shared" si="3"/>
        <v>100.54</v>
      </c>
      <c r="BR6" s="52">
        <f t="shared" si="3"/>
        <v>95.99</v>
      </c>
      <c r="BS6" s="52">
        <f t="shared" si="3"/>
        <v>94.91</v>
      </c>
      <c r="BT6" s="52">
        <f t="shared" si="3"/>
        <v>90.22</v>
      </c>
      <c r="BU6" s="52">
        <f t="shared" si="3"/>
        <v>90.8</v>
      </c>
      <c r="BV6" s="50" t="str">
        <f>IF(BV7="-","【-】","【"&amp;SUBSTITUTE(TEXT(BV7,"#,##0.00"),"-","△")&amp;"】")</f>
        <v>【113.30】</v>
      </c>
      <c r="BW6" s="52">
        <f t="shared" si="3"/>
        <v>21.72</v>
      </c>
      <c r="BX6" s="52">
        <f>BX7</f>
        <v>23.44</v>
      </c>
      <c r="BY6" s="52">
        <f>BY7</f>
        <v>24.86</v>
      </c>
      <c r="BZ6" s="52">
        <f>BZ7</f>
        <v>31.82</v>
      </c>
      <c r="CA6" s="52">
        <f t="shared" si="3"/>
        <v>20.57</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99.73</v>
      </c>
      <c r="CI6" s="52">
        <f>CI7</f>
        <v>99.07</v>
      </c>
      <c r="CJ6" s="52">
        <f>CJ7</f>
        <v>98.6</v>
      </c>
      <c r="CK6" s="52">
        <f>CK7</f>
        <v>98.07</v>
      </c>
      <c r="CL6" s="52">
        <f t="shared" si="5"/>
        <v>99.4</v>
      </c>
      <c r="CM6" s="52">
        <f t="shared" si="5"/>
        <v>35.54</v>
      </c>
      <c r="CN6" s="52">
        <f t="shared" si="5"/>
        <v>35.24</v>
      </c>
      <c r="CO6" s="52">
        <f t="shared" si="5"/>
        <v>35.22</v>
      </c>
      <c r="CP6" s="52">
        <f t="shared" si="5"/>
        <v>34.92</v>
      </c>
      <c r="CQ6" s="52">
        <f t="shared" si="5"/>
        <v>34.19</v>
      </c>
      <c r="CR6" s="50" t="str">
        <f>IF(CR7="-","【-】","【"&amp;SUBSTITUTE(TEXT(CR7,"#,##0.00"),"-","△")&amp;"】")</f>
        <v>【53.39】</v>
      </c>
      <c r="CS6" s="52">
        <f t="shared" ref="CS6:DB6" si="6">CS7</f>
        <v>100</v>
      </c>
      <c r="CT6" s="52">
        <f>CT7</f>
        <v>100</v>
      </c>
      <c r="CU6" s="52">
        <f>CU7</f>
        <v>100</v>
      </c>
      <c r="CV6" s="52">
        <f>CV7</f>
        <v>100</v>
      </c>
      <c r="CW6" s="52">
        <f t="shared" si="6"/>
        <v>100</v>
      </c>
      <c r="CX6" s="52">
        <f t="shared" si="6"/>
        <v>50.81</v>
      </c>
      <c r="CY6" s="52">
        <f t="shared" si="6"/>
        <v>50.28</v>
      </c>
      <c r="CZ6" s="52">
        <f t="shared" si="6"/>
        <v>51.42</v>
      </c>
      <c r="DA6" s="52">
        <f t="shared" si="6"/>
        <v>50.9</v>
      </c>
      <c r="DB6" s="52">
        <f t="shared" si="6"/>
        <v>49.05</v>
      </c>
      <c r="DC6" s="50" t="str">
        <f>IF(DC7="-","【-】","【"&amp;SUBSTITUTE(TEXT(DC7,"#,##0.00"),"-","△")&amp;"】")</f>
        <v>【76.89】</v>
      </c>
      <c r="DD6" s="52">
        <f t="shared" ref="DD6:DM6" si="7">DD7</f>
        <v>61.72</v>
      </c>
      <c r="DE6" s="52">
        <f>DE7</f>
        <v>63.66</v>
      </c>
      <c r="DF6" s="52">
        <f>DF7</f>
        <v>65.849999999999994</v>
      </c>
      <c r="DG6" s="52">
        <f>DG7</f>
        <v>69.77</v>
      </c>
      <c r="DH6" s="52">
        <f t="shared" si="7"/>
        <v>71.239999999999995</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1500</v>
      </c>
      <c r="L7" s="54" t="s">
        <v>95</v>
      </c>
      <c r="M7" s="55">
        <v>1</v>
      </c>
      <c r="N7" s="55">
        <v>1491</v>
      </c>
      <c r="O7" s="56" t="s">
        <v>96</v>
      </c>
      <c r="P7" s="56">
        <v>93.2</v>
      </c>
      <c r="Q7" s="55">
        <v>1</v>
      </c>
      <c r="R7" s="55">
        <v>1500</v>
      </c>
      <c r="S7" s="54" t="s">
        <v>97</v>
      </c>
      <c r="T7" s="57">
        <v>132.09</v>
      </c>
      <c r="U7" s="57">
        <v>123.21</v>
      </c>
      <c r="V7" s="57">
        <v>117.09</v>
      </c>
      <c r="W7" s="57">
        <v>92.59</v>
      </c>
      <c r="X7" s="57">
        <v>137.74</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5320.31</v>
      </c>
      <c r="AQ7" s="57">
        <v>8700.64</v>
      </c>
      <c r="AR7" s="57">
        <v>7196.92</v>
      </c>
      <c r="AS7" s="57">
        <v>1454.36</v>
      </c>
      <c r="AT7" s="57">
        <v>5992.19</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130.81</v>
      </c>
      <c r="BM7" s="57">
        <v>121.87</v>
      </c>
      <c r="BN7" s="57">
        <v>115.56</v>
      </c>
      <c r="BO7" s="57">
        <v>90.84</v>
      </c>
      <c r="BP7" s="57">
        <v>137.94999999999999</v>
      </c>
      <c r="BQ7" s="57">
        <v>100.54</v>
      </c>
      <c r="BR7" s="57">
        <v>95.99</v>
      </c>
      <c r="BS7" s="57">
        <v>94.91</v>
      </c>
      <c r="BT7" s="57">
        <v>90.22</v>
      </c>
      <c r="BU7" s="57">
        <v>90.8</v>
      </c>
      <c r="BV7" s="57">
        <v>113.3</v>
      </c>
      <c r="BW7" s="57">
        <v>21.72</v>
      </c>
      <c r="BX7" s="57">
        <v>23.44</v>
      </c>
      <c r="BY7" s="57">
        <v>24.86</v>
      </c>
      <c r="BZ7" s="57">
        <v>31.82</v>
      </c>
      <c r="CA7" s="57">
        <v>20.57</v>
      </c>
      <c r="CB7" s="57">
        <v>42.19</v>
      </c>
      <c r="CC7" s="57">
        <v>44.55</v>
      </c>
      <c r="CD7" s="57">
        <v>47.36</v>
      </c>
      <c r="CE7" s="57">
        <v>49.94</v>
      </c>
      <c r="CF7" s="57">
        <v>50.56</v>
      </c>
      <c r="CG7" s="57">
        <v>18.87</v>
      </c>
      <c r="CH7" s="57">
        <v>99.73</v>
      </c>
      <c r="CI7" s="57">
        <v>99.07</v>
      </c>
      <c r="CJ7" s="57">
        <v>98.6</v>
      </c>
      <c r="CK7" s="57">
        <v>98.07</v>
      </c>
      <c r="CL7" s="57">
        <v>99.4</v>
      </c>
      <c r="CM7" s="57">
        <v>35.54</v>
      </c>
      <c r="CN7" s="57">
        <v>35.24</v>
      </c>
      <c r="CO7" s="57">
        <v>35.22</v>
      </c>
      <c r="CP7" s="57">
        <v>34.92</v>
      </c>
      <c r="CQ7" s="57">
        <v>34.19</v>
      </c>
      <c r="CR7" s="57">
        <v>53.39</v>
      </c>
      <c r="CS7" s="57">
        <v>100</v>
      </c>
      <c r="CT7" s="57">
        <v>100</v>
      </c>
      <c r="CU7" s="57">
        <v>100</v>
      </c>
      <c r="CV7" s="57">
        <v>100</v>
      </c>
      <c r="CW7" s="57">
        <v>100</v>
      </c>
      <c r="CX7" s="57">
        <v>50.81</v>
      </c>
      <c r="CY7" s="57">
        <v>50.28</v>
      </c>
      <c r="CZ7" s="57">
        <v>51.42</v>
      </c>
      <c r="DA7" s="57">
        <v>50.9</v>
      </c>
      <c r="DB7" s="57">
        <v>49.05</v>
      </c>
      <c r="DC7" s="57">
        <v>76.89</v>
      </c>
      <c r="DD7" s="57">
        <v>61.72</v>
      </c>
      <c r="DE7" s="57">
        <v>63.66</v>
      </c>
      <c r="DF7" s="57">
        <v>65.849999999999994</v>
      </c>
      <c r="DG7" s="57">
        <v>69.77</v>
      </c>
      <c r="DH7" s="57">
        <v>71.239999999999995</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132.09</v>
      </c>
      <c r="V11" s="65">
        <f>IF(U6="-",NA(),U6)</f>
        <v>123.21</v>
      </c>
      <c r="W11" s="65">
        <f>IF(V6="-",NA(),V6)</f>
        <v>117.09</v>
      </c>
      <c r="X11" s="65">
        <f>IF(W6="-",NA(),W6)</f>
        <v>92.59</v>
      </c>
      <c r="Y11" s="65">
        <f>IF(X6="-",NA(),X6)</f>
        <v>137.74</v>
      </c>
      <c r="AE11" s="64" t="s">
        <v>23</v>
      </c>
      <c r="AF11" s="65">
        <f>IF(AE6="-",NA(),AE6)</f>
        <v>0</v>
      </c>
      <c r="AG11" s="65">
        <f>IF(AF6="-",NA(),AF6)</f>
        <v>0</v>
      </c>
      <c r="AH11" s="65">
        <f>IF(AG6="-",NA(),AG6)</f>
        <v>0</v>
      </c>
      <c r="AI11" s="65">
        <f>IF(AH6="-",NA(),AH6)</f>
        <v>0</v>
      </c>
      <c r="AJ11" s="65">
        <f>IF(AI6="-",NA(),AI6)</f>
        <v>0</v>
      </c>
      <c r="AP11" s="64" t="s">
        <v>23</v>
      </c>
      <c r="AQ11" s="65">
        <f>IF(AP6="-",NA(),AP6)</f>
        <v>5320.31</v>
      </c>
      <c r="AR11" s="65">
        <f>IF(AQ6="-",NA(),AQ6)</f>
        <v>8700.64</v>
      </c>
      <c r="AS11" s="65">
        <f>IF(AR6="-",NA(),AR6)</f>
        <v>7196.92</v>
      </c>
      <c r="AT11" s="65">
        <f>IF(AS6="-",NA(),AS6)</f>
        <v>1454.36</v>
      </c>
      <c r="AU11" s="65">
        <f>IF(AT6="-",NA(),AT6)</f>
        <v>5992.19</v>
      </c>
      <c r="BA11" s="64" t="s">
        <v>23</v>
      </c>
      <c r="BB11" s="65">
        <f>IF(BA6="-",NA(),BA6)</f>
        <v>0</v>
      </c>
      <c r="BC11" s="65">
        <f>IF(BB6="-",NA(),BB6)</f>
        <v>0</v>
      </c>
      <c r="BD11" s="65">
        <f>IF(BC6="-",NA(),BC6)</f>
        <v>0</v>
      </c>
      <c r="BE11" s="65">
        <f>IF(BD6="-",NA(),BD6)</f>
        <v>0</v>
      </c>
      <c r="BF11" s="65">
        <f>IF(BE6="-",NA(),BE6)</f>
        <v>0</v>
      </c>
      <c r="BL11" s="64" t="s">
        <v>23</v>
      </c>
      <c r="BM11" s="65">
        <f>IF(BL6="-",NA(),BL6)</f>
        <v>130.81</v>
      </c>
      <c r="BN11" s="65">
        <f>IF(BM6="-",NA(),BM6)</f>
        <v>121.87</v>
      </c>
      <c r="BO11" s="65">
        <f>IF(BN6="-",NA(),BN6)</f>
        <v>115.56</v>
      </c>
      <c r="BP11" s="65">
        <f>IF(BO6="-",NA(),BO6)</f>
        <v>90.84</v>
      </c>
      <c r="BQ11" s="65">
        <f>IF(BP6="-",NA(),BP6)</f>
        <v>137.94999999999999</v>
      </c>
      <c r="BW11" s="64" t="s">
        <v>23</v>
      </c>
      <c r="BX11" s="65">
        <f>IF(BW6="-",NA(),BW6)</f>
        <v>21.72</v>
      </c>
      <c r="BY11" s="65">
        <f>IF(BX6="-",NA(),BX6)</f>
        <v>23.44</v>
      </c>
      <c r="BZ11" s="65">
        <f>IF(BY6="-",NA(),BY6)</f>
        <v>24.86</v>
      </c>
      <c r="CA11" s="65">
        <f>IF(BZ6="-",NA(),BZ6)</f>
        <v>31.82</v>
      </c>
      <c r="CB11" s="65">
        <f>IF(CA6="-",NA(),CA6)</f>
        <v>20.57</v>
      </c>
      <c r="CH11" s="64" t="s">
        <v>23</v>
      </c>
      <c r="CI11" s="65">
        <f>IF(CH6="-",NA(),CH6)</f>
        <v>99.73</v>
      </c>
      <c r="CJ11" s="65">
        <f>IF(CI6="-",NA(),CI6)</f>
        <v>99.07</v>
      </c>
      <c r="CK11" s="65">
        <f>IF(CJ6="-",NA(),CJ6)</f>
        <v>98.6</v>
      </c>
      <c r="CL11" s="65">
        <f>IF(CK6="-",NA(),CK6)</f>
        <v>98.07</v>
      </c>
      <c r="CM11" s="65">
        <f>IF(CL6="-",NA(),CL6)</f>
        <v>99.4</v>
      </c>
      <c r="CS11" s="64" t="s">
        <v>23</v>
      </c>
      <c r="CT11" s="65">
        <f>IF(CS6="-",NA(),CS6)</f>
        <v>100</v>
      </c>
      <c r="CU11" s="65">
        <f>IF(CT6="-",NA(),CT6)</f>
        <v>100</v>
      </c>
      <c r="CV11" s="65">
        <f>IF(CU6="-",NA(),CU6)</f>
        <v>100</v>
      </c>
      <c r="CW11" s="65">
        <f>IF(CV6="-",NA(),CV6)</f>
        <v>100</v>
      </c>
      <c r="CX11" s="65">
        <f>IF(CW6="-",NA(),CW6)</f>
        <v>100</v>
      </c>
      <c r="DD11" s="64" t="s">
        <v>23</v>
      </c>
      <c r="DE11" s="65">
        <f>IF(DD6="-",NA(),DD6)</f>
        <v>61.72</v>
      </c>
      <c r="DF11" s="65">
        <f>IF(DE6="-",NA(),DE6)</f>
        <v>63.66</v>
      </c>
      <c r="DG11" s="65">
        <f>IF(DF6="-",NA(),DF6)</f>
        <v>65.849999999999994</v>
      </c>
      <c r="DH11" s="65">
        <f>IF(DG6="-",NA(),DG6)</f>
        <v>69.77</v>
      </c>
      <c r="DI11" s="65">
        <f>IF(DH6="-",NA(),DH6)</f>
        <v>71.239999999999995</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海一</cp:lastModifiedBy>
  <dcterms:created xsi:type="dcterms:W3CDTF">2021-12-03T08:59:08Z</dcterms:created>
  <dcterms:modified xsi:type="dcterms:W3CDTF">2022-01-13T05:21:41Z</dcterms:modified>
  <cp:category/>
</cp:coreProperties>
</file>