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aichou\110経営企画課\04_企画経理係\09_照会回答\04_県\市町村課\経営比較分析表\R3年度（R2決算）\水道\提出\"/>
    </mc:Choice>
  </mc:AlternateContent>
  <workbookProtection workbookAlgorithmName="SHA-512" workbookHashValue="nsboWko5pOhftPtnYdfdxfEOYjDeJhx7r69w7Bs9PEsSCuD52NJbNZAxEiVEj0oTgxP2Sl/mgvfKTMfu/w/uJQ==" workbookSaltValue="DjcM3ZPKV15QcyS1pGhhyw=="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G85" i="4"/>
  <c r="F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<sst xmlns="http://schemas.openxmlformats.org/spreadsheetml/2006/main" count="228" uniqueCount="114">
  <si>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</si>
  <si>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</si>
  <si>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</si>
  <si>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</si>
  <si>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</si>
  <si>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</si>
  <si>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</si>
  <si>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</si>
  <si>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</si>
  <si>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</si>
  <si>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</si>
  <si>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</si>
  <si>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</si>
  <si>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</si>
  <si>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</si>
  <si>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</si>
  <si>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</si>
  <si>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</si>
  <si>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</si>
  <si>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</si>
  <si>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</si>
  <si>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</si>
  <si>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</si>
  <si>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</si>
  <si>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</si>
  <si>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</si>
  <si>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</si>
  <si>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</si>
  <si>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</si>
  <si>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</si>
  <si>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</si>
  <si>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</si>
  <si>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</si>
  <si>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</si>
  <si>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</si>
  <si>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</si>
  <si>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</si>
  <si>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</si>
  <si>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</si>
  <si>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</si>
  <si>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</si>
  <si>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</si>
  <si>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</si>
  <si>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</si>
  <si>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</si>
  <si>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</si>
  <si>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</si>
  <si>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</si>
  <si>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</si>
  <si>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</si>
  <si>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</si>
  <si>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</si>
  <si>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</si>
  <si>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</si>
  <si>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</si>
  <si>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</si>
  <si>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</si>
  <si>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</si>
  <si>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</si>
  <si>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</si>
  <si>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</si>
  <si>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</si>
  <si>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</si>
  <si>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</si>
  <si>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</si>
  <si>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</si>
  <si>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</si>
  <si>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</si>
  <si>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</si>
  <si>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</si>
  <si>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</si>
  <si>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</si>
  <si>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</si>
  <si>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</si>
  <si>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</si>
  <si>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</si>
  <si>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</si>
  <si>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</si>
  <si>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</si>
  <si>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</si>
  <si>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</si>
  <si>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</si>
  <si>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</si>
  <si>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</si>
  <si>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</si>
  <si>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</si>
  <si>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</si>
  <si>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</si>
  <si>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</si>
  <si>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</si>
  <si>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</si>
  <si>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</si>
  <si>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</si>
  <si>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新潟県　上越市</t>
  </si>
  <si>
    <t>法適用</t>
  </si>
  <si>
    <t>水道事業</t>
  </si>
  <si>
    <t>末端給水事業</t>
  </si>
  <si>
    <t>A2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</si>
  <si>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</si>
  <si>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</si>
  <si>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</si>
  <si>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</si>
  <si>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</si>
  <si>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</si>
  <si>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</si>
  <si>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</si>
  <si>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</si>
  <si>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</si>
  <si>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</si>
  <si>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</si>
  <si>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</si>
  <si>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有形固定資産減価償却費率」、「②管路経年化率」は、類似団体平均に比べ低い水準を維持しているが、今後更新需要のピークを迎えることから、指標値は年々上昇すると見込んでいる。特に、浄水場など管路以外の施設の老朽化が進んでいるため、適正な維持管理を行うことにより施設の長寿命化を図っていく。
「③管路更新率」は、前年度に比べ、大口径以外の基幹管路や配水支管の更新を中心に行ったことから更新率が上昇した。</t>
    <rPh sb="41" eb="43">
      <t>イジ</t>
    </rPh>
    <rPh sb="154" eb="156">
      <t>ゼンネン</t>
    </rPh>
    <rPh sb="156" eb="157">
      <t>ド</t>
    </rPh>
    <rPh sb="158" eb="159">
      <t>クラ</t>
    </rPh>
    <rPh sb="161" eb="164">
      <t>ダイコウケイ</t>
    </rPh>
    <rPh sb="164" eb="166">
      <t>イガイ</t>
    </rPh>
    <rPh sb="167" eb="171">
      <t>キカンカンロ</t>
    </rPh>
    <rPh sb="172" eb="174">
      <t>ハイスイ</t>
    </rPh>
    <rPh sb="174" eb="176">
      <t>シカン</t>
    </rPh>
    <rPh sb="177" eb="179">
      <t>コウシン</t>
    </rPh>
    <rPh sb="180" eb="182">
      <t>チュウシン</t>
    </rPh>
    <rPh sb="183" eb="184">
      <t>オコナ</t>
    </rPh>
    <rPh sb="190" eb="192">
      <t>コウシン</t>
    </rPh>
    <rPh sb="192" eb="193">
      <t>リツ</t>
    </rPh>
    <rPh sb="194" eb="196">
      <t>ジョウショウ</t>
    </rPh>
    <phoneticPr fontId="4"/>
  </si>
  <si>
    <t>少子高齢化等による人口減少の影響で給水収益の減少が見込まれる中、老朽化する浄水場の更新や管路の耐震化への投資を確実に進めていく必要があることから、さらに厳しい経営状況となることが想定される。
これらの状況を踏まえ、平成29年度に簡易水道事業を水道事業に統合し、一体的な経営による効率的な事業運営に努めてきた。今後も、企業債の新規借入抑制による支払利息の軽減や、漏水調査による有収率の向上を図るなど、費用の縮減に努めるほか、施設能力や管路口径のダウンサイジングを行い、適正な維持管理により施設の長寿命化を図るなど、更新需要を抑制し効率的かつ健全な事業運営に取り組んでいく。</t>
    <rPh sb="30" eb="31">
      <t>ナカ</t>
    </rPh>
    <rPh sb="107" eb="109">
      <t>ヘイセイ</t>
    </rPh>
    <rPh sb="111" eb="113">
      <t>ネンド</t>
    </rPh>
    <rPh sb="114" eb="116">
      <t>カンイ</t>
    </rPh>
    <rPh sb="116" eb="118">
      <t>スイドウ</t>
    </rPh>
    <rPh sb="118" eb="120">
      <t>ジギョウ</t>
    </rPh>
    <rPh sb="121" eb="123">
      <t>スイドウ</t>
    </rPh>
    <rPh sb="123" eb="125">
      <t>ジギョウ</t>
    </rPh>
    <rPh sb="126" eb="128">
      <t>トウゴウ</t>
    </rPh>
    <rPh sb="130" eb="133">
      <t>イッタイテキ</t>
    </rPh>
    <rPh sb="134" eb="136">
      <t>ケイエイ</t>
    </rPh>
    <rPh sb="139" eb="142">
      <t>コウリツテキ</t>
    </rPh>
    <rPh sb="143" eb="145">
      <t>ジギョウ</t>
    </rPh>
    <rPh sb="145" eb="147">
      <t>ウンエイ</t>
    </rPh>
    <rPh sb="148" eb="149">
      <t>ツト</t>
    </rPh>
    <rPh sb="154" eb="156">
      <t>コンゴ</t>
    </rPh>
    <rPh sb="264" eb="267">
      <t>コウリツテキ</t>
    </rPh>
    <rPh sb="272" eb="274">
      <t>ジギョウ</t>
    </rPh>
    <rPh sb="274" eb="276">
      <t>ウンエイ</t>
    </rPh>
    <rPh sb="277" eb="278">
      <t>ト</t>
    </rPh>
    <rPh sb="279" eb="280">
      <t>ク</t>
    </rPh>
    <phoneticPr fontId="4"/>
  </si>
  <si>
    <t>「①経常収支比率」、「⑤料金回収率」は、100％を上回っており類似団体平均より高い水準であるが、給水収益が減少傾向にあることや老朽化した施設等の更新が増加してくることから、継続して経費の削減に努めていく。
「②累積欠損金比率」は、0％を維持しており、経営の健全性を確保している。
「③流動比率」は、100％を上回っており類似団体平均より高い水準で、短期的な支払能力を維持している。
「④企業債残高対給水収益比率」は、平成29年度に簡易水道事業を統合したことにより企業債残高が増加したため、類似団体平均より高い水準であるが、企業債の新規借入を抑制することにより比率の減少に努めている。
「⑥給水原価」は、浄水場などの施設更新後は減価償却費等が増加することにより、指標値が上昇傾向にあるため、今後も経費の削減や有収率の維持に努めていく。
「⑦施設利用率」は、人口減少等に伴う配水量減少により、類似団体平均より低い水準にある。水需要の動向を踏まえ、計画的に施設の統廃合やダウンサイジングを行い、配水運用の効率化を図っていく。
「⑧有収率」は、漏水調査で箇所を特定し、修繕を行ったことにより類似団体平均よりも高い水準を維持している。今後も老朽化した管路の更新や漏水の早期発見・修理に努め、高い水準を維持していく。</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</si>
</sst>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0.86</c:v>
                </c:pt>
                <c:pt idx="1">
                  <c:v>0.95</c:v>
                </c:pt>
                <c:pt idx="2">
                  <c:v>0.85</c:v>
                </c:pt>
                <c:pt idx="3">
                  <c:v>0.78</c:v>
                </c:pt>
                <c:pt idx="4">
                  <c:v>0.84</c:v>
                </c:pt>
              </c:numCache>
            </c:numRef>
          </c:val>
          <c:extLst>
            <c:ext xmlns:c16="http://schemas.microsoft.com/office/drawing/2014/chart" uri="{C3380CC4-5D6E-409C-BE32-E72D297353CC}">
              <c16:uniqueId val="{00000000-4696-4060-9054-B7487DC18FBB}"/>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0.65</c:v>
                </c:pt>
                <c:pt idx="2">
                  <c:v>0.7</c:v>
                </c:pt>
                <c:pt idx="3">
                  <c:v>0.72</c:v>
                </c:pt>
                <c:pt idx="4">
                  <c:v>0.69</c:v>
                </c:pt>
              </c:numCache>
            </c:numRef>
          </c:val>
          <c:smooth val="0"/>
          <c:extLst>
            <c:ext xmlns:c16="http://schemas.microsoft.com/office/drawing/2014/chart" uri="{C3380CC4-5D6E-409C-BE32-E72D297353CC}">
              <c16:uniqueId val="{00000001-4696-4060-9054-B7487DC18FBB}"/>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45.34</c:v>
                </c:pt>
                <c:pt idx="1">
                  <c:v>48.23</c:v>
                </c:pt>
                <c:pt idx="2">
                  <c:v>47.4</c:v>
                </c:pt>
                <c:pt idx="3">
                  <c:v>46.1</c:v>
                </c:pt>
                <c:pt idx="4">
                  <c:v>47.38</c:v>
                </c:pt>
              </c:numCache>
            </c:numRef>
          </c:val>
          <c:extLst>
            <c:ext xmlns:c16="http://schemas.microsoft.com/office/drawing/2014/chart" uri="{C3380CC4-5D6E-409C-BE32-E72D297353CC}">
              <c16:uniqueId val="{00000000-45F7-4909-8AE5-CCD42C930190}"/>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62.46</c:v>
                </c:pt>
                <c:pt idx="1">
                  <c:v>62.88</c:v>
                </c:pt>
                <c:pt idx="2">
                  <c:v>62.32</c:v>
                </c:pt>
                <c:pt idx="3">
                  <c:v>61.71</c:v>
                </c:pt>
                <c:pt idx="4">
                  <c:v>63.12</c:v>
                </c:pt>
              </c:numCache>
            </c:numRef>
          </c:val>
          <c:smooth val="0"/>
          <c:extLst>
            <c:ext xmlns:c16="http://schemas.microsoft.com/office/drawing/2014/chart" uri="{C3380CC4-5D6E-409C-BE32-E72D297353CC}">
              <c16:uniqueId val="{00000001-45F7-4909-8AE5-CCD42C930190}"/>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92.59</c:v>
                </c:pt>
                <c:pt idx="1">
                  <c:v>92</c:v>
                </c:pt>
                <c:pt idx="2">
                  <c:v>92.92</c:v>
                </c:pt>
                <c:pt idx="3">
                  <c:v>94.24</c:v>
                </c:pt>
                <c:pt idx="4">
                  <c:v>93.86</c:v>
                </c:pt>
              </c:numCache>
            </c:numRef>
          </c:val>
          <c:extLst>
            <c:ext xmlns:c16="http://schemas.microsoft.com/office/drawing/2014/chart" uri="{C3380CC4-5D6E-409C-BE32-E72D297353CC}">
              <c16:uniqueId val="{00000000-6B83-4181-9518-DF2D8DEA502A}"/>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90.62</c:v>
                </c:pt>
                <c:pt idx="1">
                  <c:v>90.13</c:v>
                </c:pt>
                <c:pt idx="2">
                  <c:v>90.19</c:v>
                </c:pt>
                <c:pt idx="3">
                  <c:v>90.03</c:v>
                </c:pt>
                <c:pt idx="4">
                  <c:v>90.09</c:v>
                </c:pt>
              </c:numCache>
            </c:numRef>
          </c:val>
          <c:smooth val="0"/>
          <c:extLst>
            <c:ext xmlns:c16="http://schemas.microsoft.com/office/drawing/2014/chart" uri="{C3380CC4-5D6E-409C-BE32-E72D297353CC}">
              <c16:uniqueId val="{00000001-6B83-4181-9518-DF2D8DEA502A}"/>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127.2</c:v>
                </c:pt>
                <c:pt idx="1">
                  <c:v>126.76</c:v>
                </c:pt>
                <c:pt idx="2">
                  <c:v>126.2</c:v>
                </c:pt>
                <c:pt idx="3">
                  <c:v>123.53</c:v>
                </c:pt>
                <c:pt idx="4">
                  <c:v>121.34</c:v>
                </c:pt>
              </c:numCache>
            </c:numRef>
          </c:val>
          <c:extLst>
            <c:ext xmlns:c16="http://schemas.microsoft.com/office/drawing/2014/chart" uri="{C3380CC4-5D6E-409C-BE32-E72D297353CC}">
              <c16:uniqueId val="{00000000-0267-440B-8B11-CDD757401831}"/>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115.36</c:v>
                </c:pt>
                <c:pt idx="1">
                  <c:v>113.95</c:v>
                </c:pt>
                <c:pt idx="2">
                  <c:v>112.62</c:v>
                </c:pt>
                <c:pt idx="3">
                  <c:v>113.35</c:v>
                </c:pt>
                <c:pt idx="4">
                  <c:v>112.36</c:v>
                </c:pt>
              </c:numCache>
            </c:numRef>
          </c:val>
          <c:smooth val="0"/>
          <c:extLst>
            <c:ext xmlns:c16="http://schemas.microsoft.com/office/drawing/2014/chart" uri="{C3380CC4-5D6E-409C-BE32-E72D297353CC}">
              <c16:uniqueId val="{00000001-0267-440B-8B11-CDD757401831}"/>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44.06</c:v>
                </c:pt>
                <c:pt idx="1">
                  <c:v>44.15</c:v>
                </c:pt>
                <c:pt idx="2">
                  <c:v>45.47</c:v>
                </c:pt>
                <c:pt idx="3">
                  <c:v>46.73</c:v>
                </c:pt>
                <c:pt idx="4">
                  <c:v>47.88</c:v>
                </c:pt>
              </c:numCache>
            </c:numRef>
          </c:val>
          <c:extLst>
            <c:ext xmlns:c16="http://schemas.microsoft.com/office/drawing/2014/chart" uri="{C3380CC4-5D6E-409C-BE32-E72D297353CC}">
              <c16:uniqueId val="{00000000-DE77-437A-A6AA-69EC5C1AC300}"/>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48.01</c:v>
                </c:pt>
                <c:pt idx="1">
                  <c:v>48.01</c:v>
                </c:pt>
                <c:pt idx="2">
                  <c:v>48.86</c:v>
                </c:pt>
                <c:pt idx="3">
                  <c:v>49.6</c:v>
                </c:pt>
                <c:pt idx="4">
                  <c:v>50.31</c:v>
                </c:pt>
              </c:numCache>
            </c:numRef>
          </c:val>
          <c:smooth val="0"/>
          <c:extLst>
            <c:ext xmlns:c16="http://schemas.microsoft.com/office/drawing/2014/chart" uri="{C3380CC4-5D6E-409C-BE32-E72D297353CC}">
              <c16:uniqueId val="{00000001-DE77-437A-A6AA-69EC5C1AC300}"/>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6.57</c:v>
                </c:pt>
                <c:pt idx="1">
                  <c:v>5.36</c:v>
                </c:pt>
                <c:pt idx="2">
                  <c:v>7.34</c:v>
                </c:pt>
                <c:pt idx="3">
                  <c:v>9.25</c:v>
                </c:pt>
                <c:pt idx="4">
                  <c:v>11.86</c:v>
                </c:pt>
              </c:numCache>
            </c:numRef>
          </c:val>
          <c:extLst>
            <c:ext xmlns:c16="http://schemas.microsoft.com/office/drawing/2014/chart" uri="{C3380CC4-5D6E-409C-BE32-E72D297353CC}">
              <c16:uniqueId val="{00000000-5169-4276-BE0F-4EFA61B07C36}"/>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16.170000000000002</c:v>
                </c:pt>
                <c:pt idx="1">
                  <c:v>16.600000000000001</c:v>
                </c:pt>
                <c:pt idx="2">
                  <c:v>18.510000000000002</c:v>
                </c:pt>
                <c:pt idx="3">
                  <c:v>20.49</c:v>
                </c:pt>
                <c:pt idx="4">
                  <c:v>21.34</c:v>
                </c:pt>
              </c:numCache>
            </c:numRef>
          </c:val>
          <c:smooth val="0"/>
          <c:extLst>
            <c:ext xmlns:c16="http://schemas.microsoft.com/office/drawing/2014/chart" uri="{C3380CC4-5D6E-409C-BE32-E72D297353CC}">
              <c16:uniqueId val="{00000001-5169-4276-BE0F-4EFA61B07C36}"/>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A28-477D-9671-B473DD185786}"/>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formatCode="#,##0.00;&quot;△&quot;#,##0.00;&quot;-&quot;">
                  <c:v>0.75</c:v>
                </c:pt>
                <c:pt idx="3" formatCode="#,##0.00;&quot;△&quot;#,##0.00;&quot;-&quot;">
                  <c:v>0.51</c:v>
                </c:pt>
                <c:pt idx="4" formatCode="#,##0.00;&quot;△&quot;#,##0.00;&quot;-&quot;">
                  <c:v>0.28999999999999998</c:v>
                </c:pt>
              </c:numCache>
            </c:numRef>
          </c:val>
          <c:smooth val="0"/>
          <c:extLst>
            <c:ext xmlns:c16="http://schemas.microsoft.com/office/drawing/2014/chart" uri="{C3380CC4-5D6E-409C-BE32-E72D297353CC}">
              <c16:uniqueId val="{00000001-1A28-477D-9671-B473DD185786}"/>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519.66</c:v>
                </c:pt>
                <c:pt idx="1">
                  <c:v>532.20000000000005</c:v>
                </c:pt>
                <c:pt idx="2">
                  <c:v>609.01</c:v>
                </c:pt>
                <c:pt idx="3">
                  <c:v>669.27</c:v>
                </c:pt>
                <c:pt idx="4">
                  <c:v>638.70000000000005</c:v>
                </c:pt>
              </c:numCache>
            </c:numRef>
          </c:val>
          <c:extLst>
            <c:ext xmlns:c16="http://schemas.microsoft.com/office/drawing/2014/chart" uri="{C3380CC4-5D6E-409C-BE32-E72D297353CC}">
              <c16:uniqueId val="{00000000-713E-43D6-B506-FB9D6148D5CE}"/>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311.99</c:v>
                </c:pt>
                <c:pt idx="1">
                  <c:v>307.83</c:v>
                </c:pt>
                <c:pt idx="2">
                  <c:v>318.89</c:v>
                </c:pt>
                <c:pt idx="3">
                  <c:v>309.10000000000002</c:v>
                </c:pt>
                <c:pt idx="4">
                  <c:v>306.08</c:v>
                </c:pt>
              </c:numCache>
            </c:numRef>
          </c:val>
          <c:smooth val="0"/>
          <c:extLst>
            <c:ext xmlns:c16="http://schemas.microsoft.com/office/drawing/2014/chart" uri="{C3380CC4-5D6E-409C-BE32-E72D297353CC}">
              <c16:uniqueId val="{00000001-713E-43D6-B506-FB9D6148D5CE}"/>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310.02</c:v>
                </c:pt>
                <c:pt idx="1">
                  <c:v>343.11</c:v>
                </c:pt>
                <c:pt idx="2">
                  <c:v>327.18</c:v>
                </c:pt>
                <c:pt idx="3">
                  <c:v>314.48</c:v>
                </c:pt>
                <c:pt idx="4">
                  <c:v>297.97000000000003</c:v>
                </c:pt>
              </c:numCache>
            </c:numRef>
          </c:val>
          <c:extLst>
            <c:ext xmlns:c16="http://schemas.microsoft.com/office/drawing/2014/chart" uri="{C3380CC4-5D6E-409C-BE32-E72D297353CC}">
              <c16:uniqueId val="{00000000-AA52-4EFB-A081-E56B65969C00}"/>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291.77999999999997</c:v>
                </c:pt>
                <c:pt idx="1">
                  <c:v>295.44</c:v>
                </c:pt>
                <c:pt idx="2">
                  <c:v>290.07</c:v>
                </c:pt>
                <c:pt idx="3">
                  <c:v>290.42</c:v>
                </c:pt>
                <c:pt idx="4">
                  <c:v>294.66000000000003</c:v>
                </c:pt>
              </c:numCache>
            </c:numRef>
          </c:val>
          <c:smooth val="0"/>
          <c:extLst>
            <c:ext xmlns:c16="http://schemas.microsoft.com/office/drawing/2014/chart" uri="{C3380CC4-5D6E-409C-BE32-E72D297353CC}">
              <c16:uniqueId val="{00000001-AA52-4EFB-A081-E56B65969C00}"/>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130.99</c:v>
                </c:pt>
                <c:pt idx="1">
                  <c:v>129.04</c:v>
                </c:pt>
                <c:pt idx="2">
                  <c:v>128.33000000000001</c:v>
                </c:pt>
                <c:pt idx="3">
                  <c:v>124.7</c:v>
                </c:pt>
                <c:pt idx="4">
                  <c:v>123.56</c:v>
                </c:pt>
              </c:numCache>
            </c:numRef>
          </c:val>
          <c:extLst>
            <c:ext xmlns:c16="http://schemas.microsoft.com/office/drawing/2014/chart" uri="{C3380CC4-5D6E-409C-BE32-E72D297353CC}">
              <c16:uniqueId val="{00000000-E4D4-4FD5-B297-9B304BBA258F}"/>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107.61</c:v>
                </c:pt>
                <c:pt idx="1">
                  <c:v>106.02</c:v>
                </c:pt>
                <c:pt idx="2">
                  <c:v>104.84</c:v>
                </c:pt>
                <c:pt idx="3">
                  <c:v>106.11</c:v>
                </c:pt>
                <c:pt idx="4">
                  <c:v>103.75</c:v>
                </c:pt>
              </c:numCache>
            </c:numRef>
          </c:val>
          <c:smooth val="0"/>
          <c:extLst>
            <c:ext xmlns:c16="http://schemas.microsoft.com/office/drawing/2014/chart" uri="{C3380CC4-5D6E-409C-BE32-E72D297353CC}">
              <c16:uniqueId val="{00000001-E4D4-4FD5-B297-9B304BBA258F}"/>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162.32</c:v>
                </c:pt>
                <c:pt idx="1">
                  <c:v>164.54</c:v>
                </c:pt>
                <c:pt idx="2">
                  <c:v>165.56</c:v>
                </c:pt>
                <c:pt idx="3">
                  <c:v>170.8</c:v>
                </c:pt>
                <c:pt idx="4">
                  <c:v>171.02</c:v>
                </c:pt>
              </c:numCache>
            </c:numRef>
          </c:val>
          <c:extLst>
            <c:ext xmlns:c16="http://schemas.microsoft.com/office/drawing/2014/chart" uri="{C3380CC4-5D6E-409C-BE32-E72D297353CC}">
              <c16:uniqueId val="{00000000-860C-435D-AF68-B4269E04FF8D}"/>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155.69</c:v>
                </c:pt>
                <c:pt idx="1">
                  <c:v>158.6</c:v>
                </c:pt>
                <c:pt idx="2">
                  <c:v>161.82</c:v>
                </c:pt>
                <c:pt idx="3">
                  <c:v>161.03</c:v>
                </c:pt>
                <c:pt idx="4">
                  <c:v>159.93</c:v>
                </c:pt>
              </c:numCache>
            </c:numRef>
          </c:val>
          <c:smooth val="0"/>
          <c:extLst>
            <c:ext xmlns:c16="http://schemas.microsoft.com/office/drawing/2014/chart" uri="{C3380CC4-5D6E-409C-BE32-E72D297353CC}">
              <c16:uniqueId val="{00000001-860C-435D-AF68-B4269E04FF8D}"/>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H1" zoomScale="90" zoomScaleNormal="90" workbookViewId="0">
      <selection activeCell="BL14" sqref="BL14:BZ1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新潟県　上越市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A2</v>
      </c>
      <c r="X8" s="83"/>
      <c r="Y8" s="83"/>
      <c r="Z8" s="83"/>
      <c r="AA8" s="83"/>
      <c r="AB8" s="83"/>
      <c r="AC8" s="83"/>
      <c r="AD8" s="83" t="str">
        <f>データ!$M$6</f>
        <v>自治体職員</v>
      </c>
      <c r="AE8" s="83"/>
      <c r="AF8" s="83"/>
      <c r="AG8" s="83"/>
      <c r="AH8" s="83"/>
      <c r="AI8" s="83"/>
      <c r="AJ8" s="83"/>
      <c r="AK8" s="4"/>
      <c r="AL8" s="71">
        <f>データ!$R$6</f>
        <v>189282</v>
      </c>
      <c r="AM8" s="71"/>
      <c r="AN8" s="71"/>
      <c r="AO8" s="71"/>
      <c r="AP8" s="71"/>
      <c r="AQ8" s="71"/>
      <c r="AR8" s="71"/>
      <c r="AS8" s="71"/>
      <c r="AT8" s="67">
        <f>データ!$S$6</f>
        <v>973.89</v>
      </c>
      <c r="AU8" s="68"/>
      <c r="AV8" s="68"/>
      <c r="AW8" s="68"/>
      <c r="AX8" s="68"/>
      <c r="AY8" s="68"/>
      <c r="AZ8" s="68"/>
      <c r="BA8" s="68"/>
      <c r="BB8" s="70">
        <f>データ!$T$6</f>
        <v>194.36</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82.85</v>
      </c>
      <c r="J10" s="68"/>
      <c r="K10" s="68"/>
      <c r="L10" s="68"/>
      <c r="M10" s="68"/>
      <c r="N10" s="68"/>
      <c r="O10" s="69"/>
      <c r="P10" s="70">
        <f>データ!$P$6</f>
        <v>100</v>
      </c>
      <c r="Q10" s="70"/>
      <c r="R10" s="70"/>
      <c r="S10" s="70"/>
      <c r="T10" s="70"/>
      <c r="U10" s="70"/>
      <c r="V10" s="70"/>
      <c r="W10" s="71">
        <f>データ!$Q$6</f>
        <v>3228</v>
      </c>
      <c r="X10" s="71"/>
      <c r="Y10" s="71"/>
      <c r="Z10" s="71"/>
      <c r="AA10" s="71"/>
      <c r="AB10" s="71"/>
      <c r="AC10" s="71"/>
      <c r="AD10" s="2"/>
      <c r="AE10" s="2"/>
      <c r="AF10" s="2"/>
      <c r="AG10" s="2"/>
      <c r="AH10" s="4"/>
      <c r="AI10" s="4"/>
      <c r="AJ10" s="4"/>
      <c r="AK10" s="4"/>
      <c r="AL10" s="71">
        <f>データ!$U$6</f>
        <v>188378</v>
      </c>
      <c r="AM10" s="71"/>
      <c r="AN10" s="71"/>
      <c r="AO10" s="71"/>
      <c r="AP10" s="71"/>
      <c r="AQ10" s="71"/>
      <c r="AR10" s="71"/>
      <c r="AS10" s="71"/>
      <c r="AT10" s="67">
        <f>データ!$V$6</f>
        <v>627.17999999999995</v>
      </c>
      <c r="AU10" s="68"/>
      <c r="AV10" s="68"/>
      <c r="AW10" s="68"/>
      <c r="AX10" s="68"/>
      <c r="AY10" s="68"/>
      <c r="AZ10" s="68"/>
      <c r="BA10" s="68"/>
      <c r="BB10" s="70">
        <f>データ!$W$6</f>
        <v>300.36</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113</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111</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112</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khUvWnrcwxR3rXap1qRRnEHzVNE3FwrkZgzj4UOSgPdI9QBPh8defYC5ThYtJf/cMF3rxuERnRjl9jiMeWlzsw==" saltValue="SbedlK502/Ldkr+PGiTAH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152226</v>
      </c>
      <c r="D6" s="34">
        <f t="shared" si="3"/>
        <v>46</v>
      </c>
      <c r="E6" s="34">
        <f t="shared" si="3"/>
        <v>1</v>
      </c>
      <c r="F6" s="34">
        <f t="shared" si="3"/>
        <v>0</v>
      </c>
      <c r="G6" s="34">
        <f t="shared" si="3"/>
        <v>1</v>
      </c>
      <c r="H6" s="34" t="str">
        <f t="shared" si="3"/>
        <v>新潟県　上越市</v>
      </c>
      <c r="I6" s="34" t="str">
        <f t="shared" si="3"/>
        <v>法適用</v>
      </c>
      <c r="J6" s="34" t="str">
        <f t="shared" si="3"/>
        <v>水道事業</v>
      </c>
      <c r="K6" s="34" t="str">
        <f t="shared" si="3"/>
        <v>末端給水事業</v>
      </c>
      <c r="L6" s="34" t="str">
        <f t="shared" si="3"/>
        <v>A2</v>
      </c>
      <c r="M6" s="34" t="str">
        <f t="shared" si="3"/>
        <v>自治体職員</v>
      </c>
      <c r="N6" s="35" t="str">
        <f t="shared" si="3"/>
        <v>-</v>
      </c>
      <c r="O6" s="35">
        <f t="shared" si="3"/>
        <v>82.85</v>
      </c>
      <c r="P6" s="35">
        <f t="shared" si="3"/>
        <v>100</v>
      </c>
      <c r="Q6" s="35">
        <f t="shared" si="3"/>
        <v>3228</v>
      </c>
      <c r="R6" s="35">
        <f t="shared" si="3"/>
        <v>189282</v>
      </c>
      <c r="S6" s="35">
        <f t="shared" si="3"/>
        <v>973.89</v>
      </c>
      <c r="T6" s="35">
        <f t="shared" si="3"/>
        <v>194.36</v>
      </c>
      <c r="U6" s="35">
        <f t="shared" si="3"/>
        <v>188378</v>
      </c>
      <c r="V6" s="35">
        <f t="shared" si="3"/>
        <v>627.17999999999995</v>
      </c>
      <c r="W6" s="35">
        <f t="shared" si="3"/>
        <v>300.36</v>
      </c>
      <c r="X6" s="36">
        <f>IF(X7="",NA(),X7)</f>
        <v>127.2</v>
      </c>
      <c r="Y6" s="36">
        <f t="shared" ref="Y6:AG6" si="4">IF(Y7="",NA(),Y7)</f>
        <v>126.76</v>
      </c>
      <c r="Z6" s="36">
        <f t="shared" si="4"/>
        <v>126.2</v>
      </c>
      <c r="AA6" s="36">
        <f t="shared" si="4"/>
        <v>123.53</v>
      </c>
      <c r="AB6" s="36">
        <f t="shared" si="4"/>
        <v>121.34</v>
      </c>
      <c r="AC6" s="36">
        <f t="shared" si="4"/>
        <v>115.36</v>
      </c>
      <c r="AD6" s="36">
        <f t="shared" si="4"/>
        <v>113.95</v>
      </c>
      <c r="AE6" s="36">
        <f t="shared" si="4"/>
        <v>112.62</v>
      </c>
      <c r="AF6" s="36">
        <f t="shared" si="4"/>
        <v>113.35</v>
      </c>
      <c r="AG6" s="36">
        <f t="shared" si="4"/>
        <v>112.36</v>
      </c>
      <c r="AH6" s="35" t="str">
        <f>IF(AH7="","",IF(AH7="-","【-】","【"&amp;SUBSTITUTE(TEXT(AH7,"#,##0.00"),"-","△")&amp;"】"))</f>
        <v>【110.27】</v>
      </c>
      <c r="AI6" s="35">
        <f>IF(AI7="",NA(),AI7)</f>
        <v>0</v>
      </c>
      <c r="AJ6" s="35">
        <f t="shared" ref="AJ6:AR6" si="5">IF(AJ7="",NA(),AJ7)</f>
        <v>0</v>
      </c>
      <c r="AK6" s="35">
        <f t="shared" si="5"/>
        <v>0</v>
      </c>
      <c r="AL6" s="35">
        <f t="shared" si="5"/>
        <v>0</v>
      </c>
      <c r="AM6" s="35">
        <f t="shared" si="5"/>
        <v>0</v>
      </c>
      <c r="AN6" s="35">
        <f t="shared" si="5"/>
        <v>0</v>
      </c>
      <c r="AO6" s="35">
        <f t="shared" si="5"/>
        <v>0</v>
      </c>
      <c r="AP6" s="36">
        <f t="shared" si="5"/>
        <v>0.75</v>
      </c>
      <c r="AQ6" s="36">
        <f t="shared" si="5"/>
        <v>0.51</v>
      </c>
      <c r="AR6" s="36">
        <f t="shared" si="5"/>
        <v>0.28999999999999998</v>
      </c>
      <c r="AS6" s="35" t="str">
        <f>IF(AS7="","",IF(AS7="-","【-】","【"&amp;SUBSTITUTE(TEXT(AS7,"#,##0.00"),"-","△")&amp;"】"))</f>
        <v>【1.15】</v>
      </c>
      <c r="AT6" s="36">
        <f>IF(AT7="",NA(),AT7)</f>
        <v>519.66</v>
      </c>
      <c r="AU6" s="36">
        <f t="shared" ref="AU6:BC6" si="6">IF(AU7="",NA(),AU7)</f>
        <v>532.20000000000005</v>
      </c>
      <c r="AV6" s="36">
        <f t="shared" si="6"/>
        <v>609.01</v>
      </c>
      <c r="AW6" s="36">
        <f t="shared" si="6"/>
        <v>669.27</v>
      </c>
      <c r="AX6" s="36">
        <f t="shared" si="6"/>
        <v>638.70000000000005</v>
      </c>
      <c r="AY6" s="36">
        <f t="shared" si="6"/>
        <v>311.99</v>
      </c>
      <c r="AZ6" s="36">
        <f t="shared" si="6"/>
        <v>307.83</v>
      </c>
      <c r="BA6" s="36">
        <f t="shared" si="6"/>
        <v>318.89</v>
      </c>
      <c r="BB6" s="36">
        <f t="shared" si="6"/>
        <v>309.10000000000002</v>
      </c>
      <c r="BC6" s="36">
        <f t="shared" si="6"/>
        <v>306.08</v>
      </c>
      <c r="BD6" s="35" t="str">
        <f>IF(BD7="","",IF(BD7="-","【-】","【"&amp;SUBSTITUTE(TEXT(BD7,"#,##0.00"),"-","△")&amp;"】"))</f>
        <v>【260.31】</v>
      </c>
      <c r="BE6" s="36">
        <f>IF(BE7="",NA(),BE7)</f>
        <v>310.02</v>
      </c>
      <c r="BF6" s="36">
        <f t="shared" ref="BF6:BN6" si="7">IF(BF7="",NA(),BF7)</f>
        <v>343.11</v>
      </c>
      <c r="BG6" s="36">
        <f t="shared" si="7"/>
        <v>327.18</v>
      </c>
      <c r="BH6" s="36">
        <f t="shared" si="7"/>
        <v>314.48</v>
      </c>
      <c r="BI6" s="36">
        <f t="shared" si="7"/>
        <v>297.97000000000003</v>
      </c>
      <c r="BJ6" s="36">
        <f t="shared" si="7"/>
        <v>291.77999999999997</v>
      </c>
      <c r="BK6" s="36">
        <f t="shared" si="7"/>
        <v>295.44</v>
      </c>
      <c r="BL6" s="36">
        <f t="shared" si="7"/>
        <v>290.07</v>
      </c>
      <c r="BM6" s="36">
        <f t="shared" si="7"/>
        <v>290.42</v>
      </c>
      <c r="BN6" s="36">
        <f t="shared" si="7"/>
        <v>294.66000000000003</v>
      </c>
      <c r="BO6" s="35" t="str">
        <f>IF(BO7="","",IF(BO7="-","【-】","【"&amp;SUBSTITUTE(TEXT(BO7,"#,##0.00"),"-","△")&amp;"】"))</f>
        <v>【275.67】</v>
      </c>
      <c r="BP6" s="36">
        <f>IF(BP7="",NA(),BP7)</f>
        <v>130.99</v>
      </c>
      <c r="BQ6" s="36">
        <f t="shared" ref="BQ6:BY6" si="8">IF(BQ7="",NA(),BQ7)</f>
        <v>129.04</v>
      </c>
      <c r="BR6" s="36">
        <f t="shared" si="8"/>
        <v>128.33000000000001</v>
      </c>
      <c r="BS6" s="36">
        <f t="shared" si="8"/>
        <v>124.7</v>
      </c>
      <c r="BT6" s="36">
        <f t="shared" si="8"/>
        <v>123.56</v>
      </c>
      <c r="BU6" s="36">
        <f t="shared" si="8"/>
        <v>107.61</v>
      </c>
      <c r="BV6" s="36">
        <f t="shared" si="8"/>
        <v>106.02</v>
      </c>
      <c r="BW6" s="36">
        <f t="shared" si="8"/>
        <v>104.84</v>
      </c>
      <c r="BX6" s="36">
        <f t="shared" si="8"/>
        <v>106.11</v>
      </c>
      <c r="BY6" s="36">
        <f t="shared" si="8"/>
        <v>103.75</v>
      </c>
      <c r="BZ6" s="35" t="str">
        <f>IF(BZ7="","",IF(BZ7="-","【-】","【"&amp;SUBSTITUTE(TEXT(BZ7,"#,##0.00"),"-","△")&amp;"】"))</f>
        <v>【100.05】</v>
      </c>
      <c r="CA6" s="36">
        <f>IF(CA7="",NA(),CA7)</f>
        <v>162.32</v>
      </c>
      <c r="CB6" s="36">
        <f t="shared" ref="CB6:CJ6" si="9">IF(CB7="",NA(),CB7)</f>
        <v>164.54</v>
      </c>
      <c r="CC6" s="36">
        <f t="shared" si="9"/>
        <v>165.56</v>
      </c>
      <c r="CD6" s="36">
        <f t="shared" si="9"/>
        <v>170.8</v>
      </c>
      <c r="CE6" s="36">
        <f t="shared" si="9"/>
        <v>171.02</v>
      </c>
      <c r="CF6" s="36">
        <f t="shared" si="9"/>
        <v>155.69</v>
      </c>
      <c r="CG6" s="36">
        <f t="shared" si="9"/>
        <v>158.6</v>
      </c>
      <c r="CH6" s="36">
        <f t="shared" si="9"/>
        <v>161.82</v>
      </c>
      <c r="CI6" s="36">
        <f t="shared" si="9"/>
        <v>161.03</v>
      </c>
      <c r="CJ6" s="36">
        <f t="shared" si="9"/>
        <v>159.93</v>
      </c>
      <c r="CK6" s="35" t="str">
        <f>IF(CK7="","",IF(CK7="-","【-】","【"&amp;SUBSTITUTE(TEXT(CK7,"#,##0.00"),"-","△")&amp;"】"))</f>
        <v>【166.40】</v>
      </c>
      <c r="CL6" s="36">
        <f>IF(CL7="",NA(),CL7)</f>
        <v>45.34</v>
      </c>
      <c r="CM6" s="36">
        <f t="shared" ref="CM6:CU6" si="10">IF(CM7="",NA(),CM7)</f>
        <v>48.23</v>
      </c>
      <c r="CN6" s="36">
        <f t="shared" si="10"/>
        <v>47.4</v>
      </c>
      <c r="CO6" s="36">
        <f t="shared" si="10"/>
        <v>46.1</v>
      </c>
      <c r="CP6" s="36">
        <f t="shared" si="10"/>
        <v>47.38</v>
      </c>
      <c r="CQ6" s="36">
        <f t="shared" si="10"/>
        <v>62.46</v>
      </c>
      <c r="CR6" s="36">
        <f t="shared" si="10"/>
        <v>62.88</v>
      </c>
      <c r="CS6" s="36">
        <f t="shared" si="10"/>
        <v>62.32</v>
      </c>
      <c r="CT6" s="36">
        <f t="shared" si="10"/>
        <v>61.71</v>
      </c>
      <c r="CU6" s="36">
        <f t="shared" si="10"/>
        <v>63.12</v>
      </c>
      <c r="CV6" s="35" t="str">
        <f>IF(CV7="","",IF(CV7="-","【-】","【"&amp;SUBSTITUTE(TEXT(CV7,"#,##0.00"),"-","△")&amp;"】"))</f>
        <v>【60.69】</v>
      </c>
      <c r="CW6" s="36">
        <f>IF(CW7="",NA(),CW7)</f>
        <v>92.59</v>
      </c>
      <c r="CX6" s="36">
        <f t="shared" ref="CX6:DF6" si="11">IF(CX7="",NA(),CX7)</f>
        <v>92</v>
      </c>
      <c r="CY6" s="36">
        <f t="shared" si="11"/>
        <v>92.92</v>
      </c>
      <c r="CZ6" s="36">
        <f t="shared" si="11"/>
        <v>94.24</v>
      </c>
      <c r="DA6" s="36">
        <f t="shared" si="11"/>
        <v>93.86</v>
      </c>
      <c r="DB6" s="36">
        <f t="shared" si="11"/>
        <v>90.62</v>
      </c>
      <c r="DC6" s="36">
        <f t="shared" si="11"/>
        <v>90.13</v>
      </c>
      <c r="DD6" s="36">
        <f t="shared" si="11"/>
        <v>90.19</v>
      </c>
      <c r="DE6" s="36">
        <f t="shared" si="11"/>
        <v>90.03</v>
      </c>
      <c r="DF6" s="36">
        <f t="shared" si="11"/>
        <v>90.09</v>
      </c>
      <c r="DG6" s="35" t="str">
        <f>IF(DG7="","",IF(DG7="-","【-】","【"&amp;SUBSTITUTE(TEXT(DG7,"#,##0.00"),"-","△")&amp;"】"))</f>
        <v>【89.82】</v>
      </c>
      <c r="DH6" s="36">
        <f>IF(DH7="",NA(),DH7)</f>
        <v>44.06</v>
      </c>
      <c r="DI6" s="36">
        <f t="shared" ref="DI6:DQ6" si="12">IF(DI7="",NA(),DI7)</f>
        <v>44.15</v>
      </c>
      <c r="DJ6" s="36">
        <f t="shared" si="12"/>
        <v>45.47</v>
      </c>
      <c r="DK6" s="36">
        <f t="shared" si="12"/>
        <v>46.73</v>
      </c>
      <c r="DL6" s="36">
        <f t="shared" si="12"/>
        <v>47.88</v>
      </c>
      <c r="DM6" s="36">
        <f t="shared" si="12"/>
        <v>48.01</v>
      </c>
      <c r="DN6" s="36">
        <f t="shared" si="12"/>
        <v>48.01</v>
      </c>
      <c r="DO6" s="36">
        <f t="shared" si="12"/>
        <v>48.86</v>
      </c>
      <c r="DP6" s="36">
        <f t="shared" si="12"/>
        <v>49.6</v>
      </c>
      <c r="DQ6" s="36">
        <f t="shared" si="12"/>
        <v>50.31</v>
      </c>
      <c r="DR6" s="35" t="str">
        <f>IF(DR7="","",IF(DR7="-","【-】","【"&amp;SUBSTITUTE(TEXT(DR7,"#,##0.00"),"-","△")&amp;"】"))</f>
        <v>【50.19】</v>
      </c>
      <c r="DS6" s="36">
        <f>IF(DS7="",NA(),DS7)</f>
        <v>6.57</v>
      </c>
      <c r="DT6" s="36">
        <f t="shared" ref="DT6:EB6" si="13">IF(DT7="",NA(),DT7)</f>
        <v>5.36</v>
      </c>
      <c r="DU6" s="36">
        <f t="shared" si="13"/>
        <v>7.34</v>
      </c>
      <c r="DV6" s="36">
        <f t="shared" si="13"/>
        <v>9.25</v>
      </c>
      <c r="DW6" s="36">
        <f t="shared" si="13"/>
        <v>11.86</v>
      </c>
      <c r="DX6" s="36">
        <f t="shared" si="13"/>
        <v>16.170000000000002</v>
      </c>
      <c r="DY6" s="36">
        <f t="shared" si="13"/>
        <v>16.600000000000001</v>
      </c>
      <c r="DZ6" s="36">
        <f t="shared" si="13"/>
        <v>18.510000000000002</v>
      </c>
      <c r="EA6" s="36">
        <f t="shared" si="13"/>
        <v>20.49</v>
      </c>
      <c r="EB6" s="36">
        <f t="shared" si="13"/>
        <v>21.34</v>
      </c>
      <c r="EC6" s="35" t="str">
        <f>IF(EC7="","",IF(EC7="-","【-】","【"&amp;SUBSTITUTE(TEXT(EC7,"#,##0.00"),"-","△")&amp;"】"))</f>
        <v>【20.63】</v>
      </c>
      <c r="ED6" s="36">
        <f>IF(ED7="",NA(),ED7)</f>
        <v>0.86</v>
      </c>
      <c r="EE6" s="36">
        <f t="shared" ref="EE6:EM6" si="14">IF(EE7="",NA(),EE7)</f>
        <v>0.95</v>
      </c>
      <c r="EF6" s="36">
        <f t="shared" si="14"/>
        <v>0.85</v>
      </c>
      <c r="EG6" s="36">
        <f t="shared" si="14"/>
        <v>0.78</v>
      </c>
      <c r="EH6" s="36">
        <f t="shared" si="14"/>
        <v>0.84</v>
      </c>
      <c r="EI6" s="36">
        <f t="shared" si="14"/>
        <v>0.67</v>
      </c>
      <c r="EJ6" s="36">
        <f t="shared" si="14"/>
        <v>0.65</v>
      </c>
      <c r="EK6" s="36">
        <f t="shared" si="14"/>
        <v>0.7</v>
      </c>
      <c r="EL6" s="36">
        <f t="shared" si="14"/>
        <v>0.72</v>
      </c>
      <c r="EM6" s="36">
        <f t="shared" si="14"/>
        <v>0.69</v>
      </c>
      <c r="EN6" s="35" t="str">
        <f>IF(EN7="","",IF(EN7="-","【-】","【"&amp;SUBSTITUTE(TEXT(EN7,"#,##0.00"),"-","△")&amp;"】"))</f>
        <v>【0.69】</v>
      </c>
    </row>
    <row r="7" spans="1:144" s="37" customFormat="1" x14ac:dyDescent="0.15">
      <c r="A7" s="29"/>
      <c r="B7" s="38">
        <v>2020</v>
      </c>
      <c r="C7" s="38">
        <v>152226</v>
      </c>
      <c r="D7" s="38">
        <v>46</v>
      </c>
      <c r="E7" s="38">
        <v>1</v>
      </c>
      <c r="F7" s="38">
        <v>0</v>
      </c>
      <c r="G7" s="38">
        <v>1</v>
      </c>
      <c r="H7" s="38" t="s">
        <v>93</v>
      </c>
      <c r="I7" s="38" t="s">
        <v>94</v>
      </c>
      <c r="J7" s="38" t="s">
        <v>95</v>
      </c>
      <c r="K7" s="38" t="s">
        <v>96</v>
      </c>
      <c r="L7" s="38" t="s">
        <v>97</v>
      </c>
      <c r="M7" s="38" t="s">
        <v>98</v>
      </c>
      <c r="N7" s="39" t="s">
        <v>99</v>
      </c>
      <c r="O7" s="39">
        <v>82.85</v>
      </c>
      <c r="P7" s="39">
        <v>100</v>
      </c>
      <c r="Q7" s="39">
        <v>3228</v>
      </c>
      <c r="R7" s="39">
        <v>189282</v>
      </c>
      <c r="S7" s="39">
        <v>973.89</v>
      </c>
      <c r="T7" s="39">
        <v>194.36</v>
      </c>
      <c r="U7" s="39">
        <v>188378</v>
      </c>
      <c r="V7" s="39">
        <v>627.17999999999995</v>
      </c>
      <c r="W7" s="39">
        <v>300.36</v>
      </c>
      <c r="X7" s="39">
        <v>127.2</v>
      </c>
      <c r="Y7" s="39">
        <v>126.76</v>
      </c>
      <c r="Z7" s="39">
        <v>126.2</v>
      </c>
      <c r="AA7" s="39">
        <v>123.53</v>
      </c>
      <c r="AB7" s="39">
        <v>121.34</v>
      </c>
      <c r="AC7" s="39">
        <v>115.36</v>
      </c>
      <c r="AD7" s="39">
        <v>113.95</v>
      </c>
      <c r="AE7" s="39">
        <v>112.62</v>
      </c>
      <c r="AF7" s="39">
        <v>113.35</v>
      </c>
      <c r="AG7" s="39">
        <v>112.36</v>
      </c>
      <c r="AH7" s="39">
        <v>110.27</v>
      </c>
      <c r="AI7" s="39">
        <v>0</v>
      </c>
      <c r="AJ7" s="39">
        <v>0</v>
      </c>
      <c r="AK7" s="39">
        <v>0</v>
      </c>
      <c r="AL7" s="39">
        <v>0</v>
      </c>
      <c r="AM7" s="39">
        <v>0</v>
      </c>
      <c r="AN7" s="39">
        <v>0</v>
      </c>
      <c r="AO7" s="39">
        <v>0</v>
      </c>
      <c r="AP7" s="39">
        <v>0.75</v>
      </c>
      <c r="AQ7" s="39">
        <v>0.51</v>
      </c>
      <c r="AR7" s="39">
        <v>0.28999999999999998</v>
      </c>
      <c r="AS7" s="39">
        <v>1.1499999999999999</v>
      </c>
      <c r="AT7" s="39">
        <v>519.66</v>
      </c>
      <c r="AU7" s="39">
        <v>532.20000000000005</v>
      </c>
      <c r="AV7" s="39">
        <v>609.01</v>
      </c>
      <c r="AW7" s="39">
        <v>669.27</v>
      </c>
      <c r="AX7" s="39">
        <v>638.70000000000005</v>
      </c>
      <c r="AY7" s="39">
        <v>311.99</v>
      </c>
      <c r="AZ7" s="39">
        <v>307.83</v>
      </c>
      <c r="BA7" s="39">
        <v>318.89</v>
      </c>
      <c r="BB7" s="39">
        <v>309.10000000000002</v>
      </c>
      <c r="BC7" s="39">
        <v>306.08</v>
      </c>
      <c r="BD7" s="39">
        <v>260.31</v>
      </c>
      <c r="BE7" s="39">
        <v>310.02</v>
      </c>
      <c r="BF7" s="39">
        <v>343.11</v>
      </c>
      <c r="BG7" s="39">
        <v>327.18</v>
      </c>
      <c r="BH7" s="39">
        <v>314.48</v>
      </c>
      <c r="BI7" s="39">
        <v>297.97000000000003</v>
      </c>
      <c r="BJ7" s="39">
        <v>291.77999999999997</v>
      </c>
      <c r="BK7" s="39">
        <v>295.44</v>
      </c>
      <c r="BL7" s="39">
        <v>290.07</v>
      </c>
      <c r="BM7" s="39">
        <v>290.42</v>
      </c>
      <c r="BN7" s="39">
        <v>294.66000000000003</v>
      </c>
      <c r="BO7" s="39">
        <v>275.67</v>
      </c>
      <c r="BP7" s="39">
        <v>130.99</v>
      </c>
      <c r="BQ7" s="39">
        <v>129.04</v>
      </c>
      <c r="BR7" s="39">
        <v>128.33000000000001</v>
      </c>
      <c r="BS7" s="39">
        <v>124.7</v>
      </c>
      <c r="BT7" s="39">
        <v>123.56</v>
      </c>
      <c r="BU7" s="39">
        <v>107.61</v>
      </c>
      <c r="BV7" s="39">
        <v>106.02</v>
      </c>
      <c r="BW7" s="39">
        <v>104.84</v>
      </c>
      <c r="BX7" s="39">
        <v>106.11</v>
      </c>
      <c r="BY7" s="39">
        <v>103.75</v>
      </c>
      <c r="BZ7" s="39">
        <v>100.05</v>
      </c>
      <c r="CA7" s="39">
        <v>162.32</v>
      </c>
      <c r="CB7" s="39">
        <v>164.54</v>
      </c>
      <c r="CC7" s="39">
        <v>165.56</v>
      </c>
      <c r="CD7" s="39">
        <v>170.8</v>
      </c>
      <c r="CE7" s="39">
        <v>171.02</v>
      </c>
      <c r="CF7" s="39">
        <v>155.69</v>
      </c>
      <c r="CG7" s="39">
        <v>158.6</v>
      </c>
      <c r="CH7" s="39">
        <v>161.82</v>
      </c>
      <c r="CI7" s="39">
        <v>161.03</v>
      </c>
      <c r="CJ7" s="39">
        <v>159.93</v>
      </c>
      <c r="CK7" s="39">
        <v>166.4</v>
      </c>
      <c r="CL7" s="39">
        <v>45.34</v>
      </c>
      <c r="CM7" s="39">
        <v>48.23</v>
      </c>
      <c r="CN7" s="39">
        <v>47.4</v>
      </c>
      <c r="CO7" s="39">
        <v>46.1</v>
      </c>
      <c r="CP7" s="39">
        <v>47.38</v>
      </c>
      <c r="CQ7" s="39">
        <v>62.46</v>
      </c>
      <c r="CR7" s="39">
        <v>62.88</v>
      </c>
      <c r="CS7" s="39">
        <v>62.32</v>
      </c>
      <c r="CT7" s="39">
        <v>61.71</v>
      </c>
      <c r="CU7" s="39">
        <v>63.12</v>
      </c>
      <c r="CV7" s="39">
        <v>60.69</v>
      </c>
      <c r="CW7" s="39">
        <v>92.59</v>
      </c>
      <c r="CX7" s="39">
        <v>92</v>
      </c>
      <c r="CY7" s="39">
        <v>92.92</v>
      </c>
      <c r="CZ7" s="39">
        <v>94.24</v>
      </c>
      <c r="DA7" s="39">
        <v>93.86</v>
      </c>
      <c r="DB7" s="39">
        <v>90.62</v>
      </c>
      <c r="DC7" s="39">
        <v>90.13</v>
      </c>
      <c r="DD7" s="39">
        <v>90.19</v>
      </c>
      <c r="DE7" s="39">
        <v>90.03</v>
      </c>
      <c r="DF7" s="39">
        <v>90.09</v>
      </c>
      <c r="DG7" s="39">
        <v>89.82</v>
      </c>
      <c r="DH7" s="39">
        <v>44.06</v>
      </c>
      <c r="DI7" s="39">
        <v>44.15</v>
      </c>
      <c r="DJ7" s="39">
        <v>45.47</v>
      </c>
      <c r="DK7" s="39">
        <v>46.73</v>
      </c>
      <c r="DL7" s="39">
        <v>47.88</v>
      </c>
      <c r="DM7" s="39">
        <v>48.01</v>
      </c>
      <c r="DN7" s="39">
        <v>48.01</v>
      </c>
      <c r="DO7" s="39">
        <v>48.86</v>
      </c>
      <c r="DP7" s="39">
        <v>49.6</v>
      </c>
      <c r="DQ7" s="39">
        <v>50.31</v>
      </c>
      <c r="DR7" s="39">
        <v>50.19</v>
      </c>
      <c r="DS7" s="39">
        <v>6.57</v>
      </c>
      <c r="DT7" s="39">
        <v>5.36</v>
      </c>
      <c r="DU7" s="39">
        <v>7.34</v>
      </c>
      <c r="DV7" s="39">
        <v>9.25</v>
      </c>
      <c r="DW7" s="39">
        <v>11.86</v>
      </c>
      <c r="DX7" s="39">
        <v>16.170000000000002</v>
      </c>
      <c r="DY7" s="39">
        <v>16.600000000000001</v>
      </c>
      <c r="DZ7" s="39">
        <v>18.510000000000002</v>
      </c>
      <c r="EA7" s="39">
        <v>20.49</v>
      </c>
      <c r="EB7" s="39">
        <v>21.34</v>
      </c>
      <c r="EC7" s="39">
        <v>20.63</v>
      </c>
      <c r="ED7" s="39">
        <v>0.86</v>
      </c>
      <c r="EE7" s="39">
        <v>0.95</v>
      </c>
      <c r="EF7" s="39">
        <v>0.85</v>
      </c>
      <c r="EG7" s="39">
        <v>0.78</v>
      </c>
      <c r="EH7" s="39">
        <v>0.84</v>
      </c>
      <c r="EI7" s="39">
        <v>0.67</v>
      </c>
      <c r="EJ7" s="39">
        <v>0.65</v>
      </c>
      <c r="EK7" s="39">
        <v>0.7</v>
      </c>
      <c r="EL7" s="39">
        <v>0.72</v>
      </c>
      <c r="EM7" s="39">
        <v>0.69</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108</v>
      </c>
      <c r="D13" t="s">
        <v>108</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山﨑 海一</cp:lastModifiedBy>
  <cp:lastPrinted>2022-01-13T05:53:31Z</cp:lastPrinted>
  <dcterms:created xsi:type="dcterms:W3CDTF">2021-12-03T06:48:11Z</dcterms:created>
  <dcterms:modified xsi:type="dcterms:W3CDTF">2022-01-13T05:53:33Z</dcterms:modified>
  <cp:category/>
</cp:coreProperties>
</file>