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ichou\110経営企画課\04_企画経理係\09_照会回答\04_県\市町村課\経営比較分析表\R5年度（R4決算）\3HP掲載関係\2HP掲載資料\"/>
    </mc:Choice>
  </mc:AlternateContent>
  <workbookProtection workbookAlgorithmName="SHA-512" workbookHashValue="AEwXBfQf/6Wzrb6pEV8X18eefbbic9SkkAk8nYah7fHeEifyCfzyounGCqI90Pwc37QYCcNRuM78OamWswz1qg==" workbookSaltValue="iFE5hqfSTOuJwS9roh8IR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<sst xmlns="http://schemas.openxmlformats.org/spreadsheetml/2006/main" count="228" uniqueCount="112">
  <si>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</si>
  <si>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</si>
  <si>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</si>
  <si>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</si>
  <si>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</si>
  <si>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</si>
  <si>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</si>
  <si>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</si>
  <si>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</si>
  <si>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</si>
  <si>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</si>
  <si>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</si>
  <si>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</si>
  <si>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</si>
  <si>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</si>
  <si>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</si>
  <si>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</si>
  <si>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</si>
  <si>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</si>
  <si>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</si>
  <si>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</si>
  <si>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</si>
  <si>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</si>
  <si>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</si>
  <si>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</si>
  <si>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</si>
  <si>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</si>
  <si>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</si>
  <si>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</si>
  <si>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</si>
  <si>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</si>
  <si>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</si>
  <si>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</si>
  <si>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</si>
  <si>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</si>
  <si>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</si>
  <si>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</si>
  <si>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</si>
  <si>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</si>
  <si>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</si>
  <si>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</si>
  <si>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</si>
  <si>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</si>
  <si>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</si>
  <si>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</si>
  <si>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</si>
  <si>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</si>
  <si>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</si>
  <si>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</si>
  <si>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</si>
  <si>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</si>
  <si>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</si>
  <si>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</si>
  <si>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</si>
  <si>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</si>
  <si>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</si>
  <si>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</si>
  <si>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</si>
  <si>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</si>
  <si>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</si>
  <si>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</si>
  <si>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</si>
  <si>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</si>
  <si>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</si>
  <si>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</si>
  <si>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</si>
  <si>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</si>
  <si>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</si>
  <si>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</si>
  <si>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</si>
  <si>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</si>
  <si>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</si>
  <si>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</si>
  <si>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</si>
  <si>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</si>
  <si>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</si>
  <si>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</si>
  <si>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</si>
  <si>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</si>
  <si>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</si>
  <si>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</si>
  <si>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</si>
  <si>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</si>
  <si>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</si>
  <si>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</si>
  <si>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</si>
  <si>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</si>
  <si>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</si>
  <si>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</si>
  <si>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</si>
  <si>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</si>
  <si>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</si>
  <si>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上越市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</si>
  <si>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</si>
  <si>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</si>
  <si>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</si>
  <si>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</si>
  <si>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</si>
  <si>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</si>
  <si>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</si>
  <si>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</si>
  <si>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</si>
  <si>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</si>
  <si>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</si>
  <si>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</si>
  <si>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</si>
  <si>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</si>
  <si>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</si>
  <si>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</si>
  <si>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費率」、「②管路経年化率」は、類似団体平均に比べ低い水準を維持しているが、今後更新需要のピークを迎えることから、指標値は年々上昇すると見込んでいる。特に、浄水場など管路以外の施設の老朽化が進んでいるため、適正な維持管理を行うことにより施設の長寿命化を図っていく。
「③管路更新率」は、大口径の基幹管路の更新を優先的に実施していることから、類似団体平均より低い水準である。今後、大口径以外の基幹管路及び配水支管の更新を中心に行っていくことから、更新率は現在よりも上昇していくと見込んでいる。</t>
    <rPh sb="189" eb="190">
      <t>ヒク</t>
    </rPh>
    <phoneticPr fontId="4"/>
  </si>
  <si>
    <t>昨今の水道事業を取り巻く環境は、給水人口の減少や節水型機器の普及などにより、有収水量の増加が見込めないことに加え、老朽化する施設や管路の更新、耐震化の実施による資本費の増加が見込まれ、一層厳しい経営環境が予測される。
このような中、将来にわたり安全で安定した水道水の供給と健全な経営を維持していくため、令和5年度以降の水道事業の経営指針・実施計画として「上越市第3次水道事業中期経営計画」を策定した。今後は、この計画に基づき、人口減少に対応した管路のダウンサイジングや施設の長寿命化により将来の更新需要を抑制するとともに、市民生活に欠くことのできない重要なライフラインとして、将来にわたり安全で安定した供給と健全な経営に努めていく。</t>
    <rPh sb="310" eb="311">
      <t>ツト</t>
    </rPh>
    <phoneticPr fontId="4"/>
  </si>
  <si>
    <t>「①経常収支比率」、「⑤料金回収率」は、100％を上回っており類似団体平均より高い水準であるが、給水収益が減少傾向にあることや老朽化した施設等の更新が増加してくることから、継続して経費の削減に努めていく。
「②累積欠損金比率」は、0％を維持しており、経営の健全性を確保している。
「③流動比率」は、100％を上回っており、類似団体平均より高い水準で短期的な支払能力を維持している。
「④企業債残高対給水収益比率」は、類似団体平均より低い水準であり、企業債の新規借入を抑制することにより、比率の減少に努めている。
「⑥給水原価」は、前年度に比べ、管路及び施設の修繕費が増加したことに伴い、指標値が増加した。今後は浄水場などの施設更新により、減価償却費等が増加するため、経費の削減や有収率の維持に努めていく。
「⑦施設利用率」は、人口減少等に伴う配水量減少により、類似団体平均より低い水準にある。水需要の動向を踏まえ、計画的に施設の統廃合やダウンサイジングを行い、配水運用の効率化を図っていく。
「⑧有収率」は、漏水調査で箇所を特定し、修繕を行ったことにより類似団体平均よりも高い水準を維持している。今後も老朽化した管路の更新や漏水の早期発見・修理に努め、高い水準を維持していく。</t>
    <rPh sb="216" eb="217">
      <t>ヒク</t>
    </rPh>
    <rPh sb="269" eb="270">
      <t>クラ</t>
    </rPh>
    <rPh sb="272" eb="274">
      <t>カンロ</t>
    </rPh>
    <rPh sb="274" eb="275">
      <t>オヨ</t>
    </rPh>
    <rPh sb="276" eb="278">
      <t>シセツ</t>
    </rPh>
    <rPh sb="279" eb="282">
      <t>シュウゼンヒ</t>
    </rPh>
    <rPh sb="283" eb="285">
      <t>ゾウカ</t>
    </rPh>
    <rPh sb="297" eb="299">
      <t>ゾウカ</t>
    </rPh>
    <rPh sb="302" eb="30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</si>
</sst>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0.85</c:v>
                </c:pt>
                <c:pt idx="1">
                  <c:v>0.78</c:v>
                </c:pt>
                <c:pt idx="2">
                  <c:v>0.84</c:v>
                </c:pt>
                <c:pt idx="3">
                  <c:v>0.75</c:v>
                </c:pt>
                <c:pt idx="4">
                  <c:v>0.53</c:v>
                </c:pt>
              </c:numCache>
            </c:numRef>
          </c:val>
          <c:extLst>
            <c:ext xmlns:c16="http://schemas.microsoft.com/office/drawing/2014/chart" uri="{C3380CC4-5D6E-409C-BE32-E72D297353CC}">
              <c16:uniqueId val="{00000000-FA0A-4404-85DB-92063B290C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FA0A-4404-85DB-92063B290C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47.4</c:v>
                </c:pt>
                <c:pt idx="1">
                  <c:v>46.1</c:v>
                </c:pt>
                <c:pt idx="2">
                  <c:v>47.38</c:v>
                </c:pt>
                <c:pt idx="3">
                  <c:v>47.18</c:v>
                </c:pt>
                <c:pt idx="4">
                  <c:v>46.64</c:v>
                </c:pt>
              </c:numCache>
            </c:numRef>
          </c:val>
          <c:extLst>
            <c:ext xmlns:c16="http://schemas.microsoft.com/office/drawing/2014/chart" uri="{C3380CC4-5D6E-409C-BE32-E72D297353CC}">
              <c16:uniqueId val="{00000000-F014-4438-90BE-9A1833A4539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F014-4438-90BE-9A1833A4539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92.92</c:v>
                </c:pt>
                <c:pt idx="1">
                  <c:v>94.24</c:v>
                </c:pt>
                <c:pt idx="2">
                  <c:v>93.86</c:v>
                </c:pt>
                <c:pt idx="3">
                  <c:v>94.07</c:v>
                </c:pt>
                <c:pt idx="4">
                  <c:v>93.06</c:v>
                </c:pt>
              </c:numCache>
            </c:numRef>
          </c:val>
          <c:extLst>
            <c:ext xmlns:c16="http://schemas.microsoft.com/office/drawing/2014/chart" uri="{C3380CC4-5D6E-409C-BE32-E72D297353CC}">
              <c16:uniqueId val="{00000000-2E11-4AC6-B417-855EF9AF385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2E11-4AC6-B417-855EF9AF385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126.2</c:v>
                </c:pt>
                <c:pt idx="1">
                  <c:v>123.53</c:v>
                </c:pt>
                <c:pt idx="2">
                  <c:v>121.34</c:v>
                </c:pt>
                <c:pt idx="3">
                  <c:v>124.22</c:v>
                </c:pt>
                <c:pt idx="4">
                  <c:v>122.49</c:v>
                </c:pt>
              </c:numCache>
            </c:numRef>
          </c:val>
          <c:extLst>
            <c:ext xmlns:c16="http://schemas.microsoft.com/office/drawing/2014/chart" uri="{C3380CC4-5D6E-409C-BE32-E72D297353CC}">
              <c16:uniqueId val="{00000000-4204-4E21-B206-4869F50AA7B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4204-4E21-B206-4869F50AA7B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45.47</c:v>
                </c:pt>
                <c:pt idx="1">
                  <c:v>46.73</c:v>
                </c:pt>
                <c:pt idx="2">
                  <c:v>47.88</c:v>
                </c:pt>
                <c:pt idx="3">
                  <c:v>48.87</c:v>
                </c:pt>
                <c:pt idx="4">
                  <c:v>49.88</c:v>
                </c:pt>
              </c:numCache>
            </c:numRef>
          </c:val>
          <c:extLst>
            <c:ext xmlns:c16="http://schemas.microsoft.com/office/drawing/2014/chart" uri="{C3380CC4-5D6E-409C-BE32-E72D297353CC}">
              <c16:uniqueId val="{00000000-836B-4EEF-B872-1FBB268A97A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836B-4EEF-B872-1FBB268A97A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7.34</c:v>
                </c:pt>
                <c:pt idx="1">
                  <c:v>9.25</c:v>
                </c:pt>
                <c:pt idx="2">
                  <c:v>11.86</c:v>
                </c:pt>
                <c:pt idx="3">
                  <c:v>12.52</c:v>
                </c:pt>
                <c:pt idx="4">
                  <c:v>15.43</c:v>
                </c:pt>
              </c:numCache>
            </c:numRef>
          </c:val>
          <c:extLst>
            <c:ext xmlns:c16="http://schemas.microsoft.com/office/drawing/2014/chart" uri="{C3380CC4-5D6E-409C-BE32-E72D297353CC}">
              <c16:uniqueId val="{00000000-1B22-4F6C-B6C9-650C8C28A9D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1B22-4F6C-B6C9-650C8C28A9D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3A-4CCC-9EE7-C7137B974B0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203A-4CCC-9EE7-C7137B974B0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609.01</c:v>
                </c:pt>
                <c:pt idx="1">
                  <c:v>669.27</c:v>
                </c:pt>
                <c:pt idx="2">
                  <c:v>638.70000000000005</c:v>
                </c:pt>
                <c:pt idx="3">
                  <c:v>569.41999999999996</c:v>
                </c:pt>
                <c:pt idx="4">
                  <c:v>699.64</c:v>
                </c:pt>
              </c:numCache>
            </c:numRef>
          </c:val>
          <c:extLst>
            <c:ext xmlns:c16="http://schemas.microsoft.com/office/drawing/2014/chart" uri="{C3380CC4-5D6E-409C-BE32-E72D297353CC}">
              <c16:uniqueId val="{00000000-412C-4DEE-9BCA-F2251A45381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412C-4DEE-9BCA-F2251A45381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327.18</c:v>
                </c:pt>
                <c:pt idx="1">
                  <c:v>314.48</c:v>
                </c:pt>
                <c:pt idx="2">
                  <c:v>297.97000000000003</c:v>
                </c:pt>
                <c:pt idx="3">
                  <c:v>276.25</c:v>
                </c:pt>
                <c:pt idx="4">
                  <c:v>256.89</c:v>
                </c:pt>
              </c:numCache>
            </c:numRef>
          </c:val>
          <c:extLst>
            <c:ext xmlns:c16="http://schemas.microsoft.com/office/drawing/2014/chart" uri="{C3380CC4-5D6E-409C-BE32-E72D297353CC}">
              <c16:uniqueId val="{00000000-E069-4CA6-BF3E-90A1B9231AD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E069-4CA6-BF3E-90A1B9231AD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128.33000000000001</c:v>
                </c:pt>
                <c:pt idx="1">
                  <c:v>124.7</c:v>
                </c:pt>
                <c:pt idx="2">
                  <c:v>123.56</c:v>
                </c:pt>
                <c:pt idx="3">
                  <c:v>127.53</c:v>
                </c:pt>
                <c:pt idx="4">
                  <c:v>124.53</c:v>
                </c:pt>
              </c:numCache>
            </c:numRef>
          </c:val>
          <c:extLst>
            <c:ext xmlns:c16="http://schemas.microsoft.com/office/drawing/2014/chart" uri="{C3380CC4-5D6E-409C-BE32-E72D297353CC}">
              <c16:uniqueId val="{00000000-62F5-402A-A06A-82B9EEEE0C0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62F5-402A-A06A-82B9EEEE0C0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165.56</c:v>
                </c:pt>
                <c:pt idx="1">
                  <c:v>170.8</c:v>
                </c:pt>
                <c:pt idx="2">
                  <c:v>171.02</c:v>
                </c:pt>
                <c:pt idx="3">
                  <c:v>167</c:v>
                </c:pt>
                <c:pt idx="4">
                  <c:v>171.47</c:v>
                </c:pt>
              </c:numCache>
            </c:numRef>
          </c:val>
          <c:extLst>
            <c:ext xmlns:c16="http://schemas.microsoft.com/office/drawing/2014/chart" uri="{C3380CC4-5D6E-409C-BE32-E72D297353CC}">
              <c16:uniqueId val="{00000000-4D2F-42BD-9EF0-A6C3267D24A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4D2F-42BD-9EF0-A6C3267D24A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E11" sqref="E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新潟県　上越市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184941</v>
      </c>
      <c r="AM8" s="45"/>
      <c r="AN8" s="45"/>
      <c r="AO8" s="45"/>
      <c r="AP8" s="45"/>
      <c r="AQ8" s="45"/>
      <c r="AR8" s="45"/>
      <c r="AS8" s="45"/>
      <c r="AT8" s="46">
        <f>データ!$S$6</f>
        <v>973.89</v>
      </c>
      <c r="AU8" s="47"/>
      <c r="AV8" s="47"/>
      <c r="AW8" s="47"/>
      <c r="AX8" s="47"/>
      <c r="AY8" s="47"/>
      <c r="AZ8" s="47"/>
      <c r="BA8" s="47"/>
      <c r="BB8" s="48">
        <f>データ!$T$6</f>
        <v>189.9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85.08</v>
      </c>
      <c r="J10" s="47"/>
      <c r="K10" s="47"/>
      <c r="L10" s="47"/>
      <c r="M10" s="47"/>
      <c r="N10" s="47"/>
      <c r="O10" s="81"/>
      <c r="P10" s="48">
        <f>データ!$P$6</f>
        <v>99.99</v>
      </c>
      <c r="Q10" s="48"/>
      <c r="R10" s="48"/>
      <c r="S10" s="48"/>
      <c r="T10" s="48"/>
      <c r="U10" s="48"/>
      <c r="V10" s="48"/>
      <c r="W10" s="45">
        <f>データ!$Q$6</f>
        <v>3228</v>
      </c>
      <c r="X10" s="45"/>
      <c r="Y10" s="45"/>
      <c r="Z10" s="45"/>
      <c r="AA10" s="45"/>
      <c r="AB10" s="45"/>
      <c r="AC10" s="45"/>
      <c r="AD10" s="2"/>
      <c r="AE10" s="2"/>
      <c r="AF10" s="2"/>
      <c r="AG10" s="2"/>
      <c r="AH10" s="2"/>
      <c r="AI10" s="2"/>
      <c r="AJ10" s="2"/>
      <c r="AK10" s="2"/>
      <c r="AL10" s="45">
        <f>データ!$U$6</f>
        <v>184072</v>
      </c>
      <c r="AM10" s="45"/>
      <c r="AN10" s="45"/>
      <c r="AO10" s="45"/>
      <c r="AP10" s="45"/>
      <c r="AQ10" s="45"/>
      <c r="AR10" s="45"/>
      <c r="AS10" s="45"/>
      <c r="AT10" s="46">
        <f>データ!$V$6</f>
        <v>627.17999999999995</v>
      </c>
      <c r="AU10" s="47"/>
      <c r="AV10" s="47"/>
      <c r="AW10" s="47"/>
      <c r="AX10" s="47"/>
      <c r="AY10" s="47"/>
      <c r="AZ10" s="47"/>
      <c r="BA10" s="47"/>
      <c r="BB10" s="48">
        <f>データ!$W$6</f>
        <v>293.49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109</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JxkbBh0RHyHxAEgAHmJAi8zhtiUS76mV+roRlaDbkZE++PLmKyJiOX26gvVg1k3o+pfVYd0JX+zYCt84fGyFw==" saltValue="kbtfBHOkrsIv2vBfdzkyh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152226</v>
      </c>
      <c r="D6" s="20">
        <f t="shared" si="3"/>
        <v>46</v>
      </c>
      <c r="E6" s="20">
        <f t="shared" si="3"/>
        <v>1</v>
      </c>
      <c r="F6" s="20">
        <f t="shared" si="3"/>
        <v>0</v>
      </c>
      <c r="G6" s="20">
        <f t="shared" si="3"/>
        <v>1</v>
      </c>
      <c r="H6" s="20" t="str">
        <f t="shared" si="3"/>
        <v>新潟県　上越市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85.08</v>
      </c>
      <c r="P6" s="21">
        <f t="shared" si="3"/>
        <v>99.99</v>
      </c>
      <c r="Q6" s="21">
        <f t="shared" si="3"/>
        <v>3228</v>
      </c>
      <c r="R6" s="21">
        <f t="shared" si="3"/>
        <v>184941</v>
      </c>
      <c r="S6" s="21">
        <f t="shared" si="3"/>
        <v>973.89</v>
      </c>
      <c r="T6" s="21">
        <f t="shared" si="3"/>
        <v>189.9</v>
      </c>
      <c r="U6" s="21">
        <f t="shared" si="3"/>
        <v>184072</v>
      </c>
      <c r="V6" s="21">
        <f t="shared" si="3"/>
        <v>627.17999999999995</v>
      </c>
      <c r="W6" s="21">
        <f t="shared" si="3"/>
        <v>293.49</v>
      </c>
      <c r="X6" s="22">
        <f>IF(X7="",NA(),X7)</f>
        <v>126.2</v>
      </c>
      <c r="Y6" s="22">
        <f t="shared" ref="Y6:AG6" si="4">IF(Y7="",NA(),Y7)</f>
        <v>123.53</v>
      </c>
      <c r="Z6" s="22">
        <f t="shared" si="4"/>
        <v>121.34</v>
      </c>
      <c r="AA6" s="22">
        <f t="shared" si="4"/>
        <v>124.22</v>
      </c>
      <c r="AB6" s="22">
        <f t="shared" si="4"/>
        <v>122.49</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609.01</v>
      </c>
      <c r="AU6" s="22">
        <f t="shared" ref="AU6:BC6" si="6">IF(AU7="",NA(),AU7)</f>
        <v>669.27</v>
      </c>
      <c r="AV6" s="22">
        <f t="shared" si="6"/>
        <v>638.70000000000005</v>
      </c>
      <c r="AW6" s="22">
        <f t="shared" si="6"/>
        <v>569.41999999999996</v>
      </c>
      <c r="AX6" s="22">
        <f t="shared" si="6"/>
        <v>699.64</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327.18</v>
      </c>
      <c r="BF6" s="22">
        <f t="shared" ref="BF6:BN6" si="7">IF(BF7="",NA(),BF7)</f>
        <v>314.48</v>
      </c>
      <c r="BG6" s="22">
        <f t="shared" si="7"/>
        <v>297.97000000000003</v>
      </c>
      <c r="BH6" s="22">
        <f t="shared" si="7"/>
        <v>276.25</v>
      </c>
      <c r="BI6" s="22">
        <f t="shared" si="7"/>
        <v>256.89</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128.33000000000001</v>
      </c>
      <c r="BQ6" s="22">
        <f t="shared" ref="BQ6:BY6" si="8">IF(BQ7="",NA(),BQ7)</f>
        <v>124.7</v>
      </c>
      <c r="BR6" s="22">
        <f t="shared" si="8"/>
        <v>123.56</v>
      </c>
      <c r="BS6" s="22">
        <f t="shared" si="8"/>
        <v>127.53</v>
      </c>
      <c r="BT6" s="22">
        <f t="shared" si="8"/>
        <v>124.53</v>
      </c>
      <c r="BU6" s="22">
        <f t="shared" si="8"/>
        <v>104.84</v>
      </c>
      <c r="BV6" s="22">
        <f t="shared" si="8"/>
        <v>106.11</v>
      </c>
      <c r="BW6" s="22">
        <f t="shared" si="8"/>
        <v>103.75</v>
      </c>
      <c r="BX6" s="22">
        <f t="shared" si="8"/>
        <v>105.3</v>
      </c>
      <c r="BY6" s="22">
        <f t="shared" si="8"/>
        <v>99.41</v>
      </c>
      <c r="BZ6" s="21" t="str">
        <f>IF(BZ7="","",IF(BZ7="-","【-】","【"&amp;SUBSTITUTE(TEXT(BZ7,"#,##0.00"),"-","△")&amp;"】"))</f>
        <v>【97.47】</v>
      </c>
      <c r="CA6" s="22">
        <f>IF(CA7="",NA(),CA7)</f>
        <v>165.56</v>
      </c>
      <c r="CB6" s="22">
        <f t="shared" ref="CB6:CJ6" si="9">IF(CB7="",NA(),CB7)</f>
        <v>170.8</v>
      </c>
      <c r="CC6" s="22">
        <f t="shared" si="9"/>
        <v>171.02</v>
      </c>
      <c r="CD6" s="22">
        <f t="shared" si="9"/>
        <v>167</v>
      </c>
      <c r="CE6" s="22">
        <f t="shared" si="9"/>
        <v>171.47</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47.4</v>
      </c>
      <c r="CM6" s="22">
        <f t="shared" ref="CM6:CU6" si="10">IF(CM7="",NA(),CM7)</f>
        <v>46.1</v>
      </c>
      <c r="CN6" s="22">
        <f t="shared" si="10"/>
        <v>47.38</v>
      </c>
      <c r="CO6" s="22">
        <f t="shared" si="10"/>
        <v>47.18</v>
      </c>
      <c r="CP6" s="22">
        <f t="shared" si="10"/>
        <v>46.64</v>
      </c>
      <c r="CQ6" s="22">
        <f t="shared" si="10"/>
        <v>62.32</v>
      </c>
      <c r="CR6" s="22">
        <f t="shared" si="10"/>
        <v>61.71</v>
      </c>
      <c r="CS6" s="22">
        <f t="shared" si="10"/>
        <v>63.12</v>
      </c>
      <c r="CT6" s="22">
        <f t="shared" si="10"/>
        <v>62.57</v>
      </c>
      <c r="CU6" s="22">
        <f t="shared" si="10"/>
        <v>61.56</v>
      </c>
      <c r="CV6" s="21" t="str">
        <f>IF(CV7="","",IF(CV7="-","【-】","【"&amp;SUBSTITUTE(TEXT(CV7,"#,##0.00"),"-","△")&amp;"】"))</f>
        <v>【59.97】</v>
      </c>
      <c r="CW6" s="22">
        <f>IF(CW7="",NA(),CW7)</f>
        <v>92.92</v>
      </c>
      <c r="CX6" s="22">
        <f t="shared" ref="CX6:DF6" si="11">IF(CX7="",NA(),CX7)</f>
        <v>94.24</v>
      </c>
      <c r="CY6" s="22">
        <f t="shared" si="11"/>
        <v>93.86</v>
      </c>
      <c r="CZ6" s="22">
        <f t="shared" si="11"/>
        <v>94.07</v>
      </c>
      <c r="DA6" s="22">
        <f t="shared" si="11"/>
        <v>93.06</v>
      </c>
      <c r="DB6" s="22">
        <f t="shared" si="11"/>
        <v>90.19</v>
      </c>
      <c r="DC6" s="22">
        <f t="shared" si="11"/>
        <v>90.03</v>
      </c>
      <c r="DD6" s="22">
        <f t="shared" si="11"/>
        <v>90.09</v>
      </c>
      <c r="DE6" s="22">
        <f t="shared" si="11"/>
        <v>90.21</v>
      </c>
      <c r="DF6" s="22">
        <f t="shared" si="11"/>
        <v>90.11</v>
      </c>
      <c r="DG6" s="21" t="str">
        <f>IF(DG7="","",IF(DG7="-","【-】","【"&amp;SUBSTITUTE(TEXT(DG7,"#,##0.00"),"-","△")&amp;"】"))</f>
        <v>【89.76】</v>
      </c>
      <c r="DH6" s="22">
        <f>IF(DH7="",NA(),DH7)</f>
        <v>45.47</v>
      </c>
      <c r="DI6" s="22">
        <f t="shared" ref="DI6:DQ6" si="12">IF(DI7="",NA(),DI7)</f>
        <v>46.73</v>
      </c>
      <c r="DJ6" s="22">
        <f t="shared" si="12"/>
        <v>47.88</v>
      </c>
      <c r="DK6" s="22">
        <f t="shared" si="12"/>
        <v>48.87</v>
      </c>
      <c r="DL6" s="22">
        <f t="shared" si="12"/>
        <v>49.88</v>
      </c>
      <c r="DM6" s="22">
        <f t="shared" si="12"/>
        <v>48.86</v>
      </c>
      <c r="DN6" s="22">
        <f t="shared" si="12"/>
        <v>49.6</v>
      </c>
      <c r="DO6" s="22">
        <f t="shared" si="12"/>
        <v>50.31</v>
      </c>
      <c r="DP6" s="22">
        <f t="shared" si="12"/>
        <v>50.74</v>
      </c>
      <c r="DQ6" s="22">
        <f t="shared" si="12"/>
        <v>51.49</v>
      </c>
      <c r="DR6" s="21" t="str">
        <f>IF(DR7="","",IF(DR7="-","【-】","【"&amp;SUBSTITUTE(TEXT(DR7,"#,##0.00"),"-","△")&amp;"】"))</f>
        <v>【51.51】</v>
      </c>
      <c r="DS6" s="22">
        <f>IF(DS7="",NA(),DS7)</f>
        <v>7.34</v>
      </c>
      <c r="DT6" s="22">
        <f t="shared" ref="DT6:EB6" si="13">IF(DT7="",NA(),DT7)</f>
        <v>9.25</v>
      </c>
      <c r="DU6" s="22">
        <f t="shared" si="13"/>
        <v>11.86</v>
      </c>
      <c r="DV6" s="22">
        <f t="shared" si="13"/>
        <v>12.52</v>
      </c>
      <c r="DW6" s="22">
        <f t="shared" si="13"/>
        <v>15.43</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0.85</v>
      </c>
      <c r="EE6" s="22">
        <f t="shared" ref="EE6:EM6" si="14">IF(EE7="",NA(),EE7)</f>
        <v>0.78</v>
      </c>
      <c r="EF6" s="22">
        <f t="shared" si="14"/>
        <v>0.84</v>
      </c>
      <c r="EG6" s="22">
        <f t="shared" si="14"/>
        <v>0.75</v>
      </c>
      <c r="EH6" s="22">
        <f t="shared" si="14"/>
        <v>0.53</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152226</v>
      </c>
      <c r="D7" s="24">
        <v>46</v>
      </c>
      <c r="E7" s="24">
        <v>1</v>
      </c>
      <c r="F7" s="24">
        <v>0</v>
      </c>
      <c r="G7" s="24">
        <v>1</v>
      </c>
      <c r="H7" s="24" t="s">
        <v>92</v>
      </c>
      <c r="I7" s="24" t="s">
        <v>93</v>
      </c>
      <c r="J7" s="24" t="s">
        <v>94</v>
      </c>
      <c r="K7" s="24" t="s">
        <v>95</v>
      </c>
      <c r="L7" s="24" t="s">
        <v>96</v>
      </c>
      <c r="M7" s="24" t="s">
        <v>97</v>
      </c>
      <c r="N7" s="25" t="s">
        <v>98</v>
      </c>
      <c r="O7" s="25">
        <v>85.08</v>
      </c>
      <c r="P7" s="25">
        <v>99.99</v>
      </c>
      <c r="Q7" s="25">
        <v>3228</v>
      </c>
      <c r="R7" s="25">
        <v>184941</v>
      </c>
      <c r="S7" s="25">
        <v>973.89</v>
      </c>
      <c r="T7" s="25">
        <v>189.9</v>
      </c>
      <c r="U7" s="25">
        <v>184072</v>
      </c>
      <c r="V7" s="25">
        <v>627.17999999999995</v>
      </c>
      <c r="W7" s="25">
        <v>293.49</v>
      </c>
      <c r="X7" s="25">
        <v>126.2</v>
      </c>
      <c r="Y7" s="25">
        <v>123.53</v>
      </c>
      <c r="Z7" s="25">
        <v>121.34</v>
      </c>
      <c r="AA7" s="25">
        <v>124.22</v>
      </c>
      <c r="AB7" s="25">
        <v>122.49</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609.01</v>
      </c>
      <c r="AU7" s="25">
        <v>669.27</v>
      </c>
      <c r="AV7" s="25">
        <v>638.70000000000005</v>
      </c>
      <c r="AW7" s="25">
        <v>569.41999999999996</v>
      </c>
      <c r="AX7" s="25">
        <v>699.64</v>
      </c>
      <c r="AY7" s="25">
        <v>318.89</v>
      </c>
      <c r="AZ7" s="25">
        <v>309.10000000000002</v>
      </c>
      <c r="BA7" s="25">
        <v>306.08</v>
      </c>
      <c r="BB7" s="25">
        <v>306.14999999999998</v>
      </c>
      <c r="BC7" s="25">
        <v>297.54000000000002</v>
      </c>
      <c r="BD7" s="25">
        <v>252.29</v>
      </c>
      <c r="BE7" s="25">
        <v>327.18</v>
      </c>
      <c r="BF7" s="25">
        <v>314.48</v>
      </c>
      <c r="BG7" s="25">
        <v>297.97000000000003</v>
      </c>
      <c r="BH7" s="25">
        <v>276.25</v>
      </c>
      <c r="BI7" s="25">
        <v>256.89</v>
      </c>
      <c r="BJ7" s="25">
        <v>290.07</v>
      </c>
      <c r="BK7" s="25">
        <v>290.42</v>
      </c>
      <c r="BL7" s="25">
        <v>294.66000000000003</v>
      </c>
      <c r="BM7" s="25">
        <v>285.27</v>
      </c>
      <c r="BN7" s="25">
        <v>294.73</v>
      </c>
      <c r="BO7" s="25">
        <v>268.07</v>
      </c>
      <c r="BP7" s="25">
        <v>128.33000000000001</v>
      </c>
      <c r="BQ7" s="25">
        <v>124.7</v>
      </c>
      <c r="BR7" s="25">
        <v>123.56</v>
      </c>
      <c r="BS7" s="25">
        <v>127.53</v>
      </c>
      <c r="BT7" s="25">
        <v>124.53</v>
      </c>
      <c r="BU7" s="25">
        <v>104.84</v>
      </c>
      <c r="BV7" s="25">
        <v>106.11</v>
      </c>
      <c r="BW7" s="25">
        <v>103.75</v>
      </c>
      <c r="BX7" s="25">
        <v>105.3</v>
      </c>
      <c r="BY7" s="25">
        <v>99.41</v>
      </c>
      <c r="BZ7" s="25">
        <v>97.47</v>
      </c>
      <c r="CA7" s="25">
        <v>165.56</v>
      </c>
      <c r="CB7" s="25">
        <v>170.8</v>
      </c>
      <c r="CC7" s="25">
        <v>171.02</v>
      </c>
      <c r="CD7" s="25">
        <v>167</v>
      </c>
      <c r="CE7" s="25">
        <v>171.47</v>
      </c>
      <c r="CF7" s="25">
        <v>161.82</v>
      </c>
      <c r="CG7" s="25">
        <v>161.03</v>
      </c>
      <c r="CH7" s="25">
        <v>159.93</v>
      </c>
      <c r="CI7" s="25">
        <v>162.77000000000001</v>
      </c>
      <c r="CJ7" s="25">
        <v>170.87</v>
      </c>
      <c r="CK7" s="25">
        <v>174.75</v>
      </c>
      <c r="CL7" s="25">
        <v>47.4</v>
      </c>
      <c r="CM7" s="25">
        <v>46.1</v>
      </c>
      <c r="CN7" s="25">
        <v>47.38</v>
      </c>
      <c r="CO7" s="25">
        <v>47.18</v>
      </c>
      <c r="CP7" s="25">
        <v>46.64</v>
      </c>
      <c r="CQ7" s="25">
        <v>62.32</v>
      </c>
      <c r="CR7" s="25">
        <v>61.71</v>
      </c>
      <c r="CS7" s="25">
        <v>63.12</v>
      </c>
      <c r="CT7" s="25">
        <v>62.57</v>
      </c>
      <c r="CU7" s="25">
        <v>61.56</v>
      </c>
      <c r="CV7" s="25">
        <v>59.97</v>
      </c>
      <c r="CW7" s="25">
        <v>92.92</v>
      </c>
      <c r="CX7" s="25">
        <v>94.24</v>
      </c>
      <c r="CY7" s="25">
        <v>93.86</v>
      </c>
      <c r="CZ7" s="25">
        <v>94.07</v>
      </c>
      <c r="DA7" s="25">
        <v>93.06</v>
      </c>
      <c r="DB7" s="25">
        <v>90.19</v>
      </c>
      <c r="DC7" s="25">
        <v>90.03</v>
      </c>
      <c r="DD7" s="25">
        <v>90.09</v>
      </c>
      <c r="DE7" s="25">
        <v>90.21</v>
      </c>
      <c r="DF7" s="25">
        <v>90.11</v>
      </c>
      <c r="DG7" s="25">
        <v>89.76</v>
      </c>
      <c r="DH7" s="25">
        <v>45.47</v>
      </c>
      <c r="DI7" s="25">
        <v>46.73</v>
      </c>
      <c r="DJ7" s="25">
        <v>47.88</v>
      </c>
      <c r="DK7" s="25">
        <v>48.87</v>
      </c>
      <c r="DL7" s="25">
        <v>49.88</v>
      </c>
      <c r="DM7" s="25">
        <v>48.86</v>
      </c>
      <c r="DN7" s="25">
        <v>49.6</v>
      </c>
      <c r="DO7" s="25">
        <v>50.31</v>
      </c>
      <c r="DP7" s="25">
        <v>50.74</v>
      </c>
      <c r="DQ7" s="25">
        <v>51.49</v>
      </c>
      <c r="DR7" s="25">
        <v>51.51</v>
      </c>
      <c r="DS7" s="25">
        <v>7.34</v>
      </c>
      <c r="DT7" s="25">
        <v>9.25</v>
      </c>
      <c r="DU7" s="25">
        <v>11.86</v>
      </c>
      <c r="DV7" s="25">
        <v>12.52</v>
      </c>
      <c r="DW7" s="25">
        <v>15.43</v>
      </c>
      <c r="DX7" s="25">
        <v>18.510000000000002</v>
      </c>
      <c r="DY7" s="25">
        <v>20.49</v>
      </c>
      <c r="DZ7" s="25">
        <v>21.34</v>
      </c>
      <c r="EA7" s="25">
        <v>23.27</v>
      </c>
      <c r="EB7" s="25">
        <v>25.18</v>
      </c>
      <c r="EC7" s="25">
        <v>23.75</v>
      </c>
      <c r="ED7" s="25">
        <v>0.85</v>
      </c>
      <c r="EE7" s="25">
        <v>0.78</v>
      </c>
      <c r="EF7" s="25">
        <v>0.84</v>
      </c>
      <c r="EG7" s="25">
        <v>0.75</v>
      </c>
      <c r="EH7" s="25">
        <v>0.53</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横山　祐太</cp:lastModifiedBy>
  <cp:lastPrinted>2024-01-18T04:41:46Z</cp:lastPrinted>
  <dcterms:created xsi:type="dcterms:W3CDTF">2023-12-05T00:52:40Z</dcterms:created>
  <dcterms:modified xsi:type="dcterms:W3CDTF">2024-03-12T07:00:45Z</dcterms:modified>
  <cp:category/>
</cp:coreProperties>
</file>