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ichou\110経営企画課\04_企画経理係\09_照会回答\04_県\市町村課\経営比較分析表\R5年度（R4決算）\3HP掲載関係\2HP掲載資料\"/>
    </mc:Choice>
  </mc:AlternateContent>
  <workbookProtection workbookAlgorithmName="SHA-512" workbookHashValue="opsPBpVzQZY7BzAS7bgKeFt9vXPdKZ+SatDoQIYNzHgvG+SlIBJySI0gsPsxpJ5VoPhLnKIkdggPGBhCkQr55g==" workbookSaltValue="54GHBiz+HL8pRSms4SJUF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DI12" i="5"/>
  <c r="DE12" i="5"/>
  <c r="CK12" i="5"/>
  <c r="BQ12" i="5"/>
  <c r="BM12" i="5"/>
  <c r="AS12" i="5"/>
  <c r="Y12" i="5"/>
  <c r="U12" i="5"/>
  <c r="DR11" i="5"/>
  <c r="CX11" i="5"/>
  <c r="CT11" i="5"/>
  <c r="BZ11" i="5"/>
  <c r="BF11" i="5"/>
  <c r="BB11" i="5"/>
  <c r="AH11" i="5"/>
  <c r="EE10" i="5"/>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P6" i="5"/>
  <c r="DQ11" i="5" s="1"/>
  <c r="DO6" i="5"/>
  <c r="DP11" i="5" s="1"/>
  <c r="DN6" i="5"/>
  <c r="DM6" i="5"/>
  <c r="DL6" i="5"/>
  <c r="DH12" i="5" s="1"/>
  <c r="DK6" i="5"/>
  <c r="DG12" i="5" s="1"/>
  <c r="DJ6" i="5"/>
  <c r="DF12" i="5" s="1"/>
  <c r="DI6" i="5"/>
  <c r="DH6" i="5"/>
  <c r="DI11" i="5" s="1"/>
  <c r="DG6" i="5"/>
  <c r="DH11" i="5" s="1"/>
  <c r="DF6" i="5"/>
  <c r="DG11" i="5" s="1"/>
  <c r="DE6" i="5"/>
  <c r="DF11" i="5" s="1"/>
  <c r="DD6" i="5"/>
  <c r="DE11" i="5" s="1"/>
  <c r="DC6" i="5"/>
  <c r="GJ90" i="4" s="1"/>
  <c r="DB6" i="5"/>
  <c r="CX12" i="5" s="1"/>
  <c r="DA6" i="5"/>
  <c r="CW12" i="5" s="1"/>
  <c r="CZ6" i="5"/>
  <c r="CV12" i="5" s="1"/>
  <c r="CY6" i="5"/>
  <c r="OZ56" i="4" s="1"/>
  <c r="CX6" i="5"/>
  <c r="CT12" i="5" s="1"/>
  <c r="CW6" i="5"/>
  <c r="CV6" i="5"/>
  <c r="CW11" i="5" s="1"/>
  <c r="CU6" i="5"/>
  <c r="CV11" i="5" s="1"/>
  <c r="CT6" i="5"/>
  <c r="CU11" i="5" s="1"/>
  <c r="CS6" i="5"/>
  <c r="CR6" i="5"/>
  <c r="CQ6" i="5"/>
  <c r="CM12" i="5" s="1"/>
  <c r="CP6" i="5"/>
  <c r="CL12" i="5" s="1"/>
  <c r="CO6" i="5"/>
  <c r="CN6" i="5"/>
  <c r="CJ12" i="5" s="1"/>
  <c r="CM6" i="5"/>
  <c r="CI12" i="5" s="1"/>
  <c r="CL6" i="5"/>
  <c r="CM11" i="5" s="1"/>
  <c r="CK6" i="5"/>
  <c r="CL11" i="5" s="1"/>
  <c r="CJ6" i="5"/>
  <c r="CK11" i="5" s="1"/>
  <c r="CI6" i="5"/>
  <c r="KF55" i="4" s="1"/>
  <c r="CH6" i="5"/>
  <c r="CI11" i="5" s="1"/>
  <c r="CG6" i="5"/>
  <c r="CF6" i="5"/>
  <c r="CB12" i="5" s="1"/>
  <c r="CE6" i="5"/>
  <c r="GZ56" i="4" s="1"/>
  <c r="CD6" i="5"/>
  <c r="BZ12" i="5" s="1"/>
  <c r="CC6" i="5"/>
  <c r="BY12" i="5" s="1"/>
  <c r="CB6" i="5"/>
  <c r="BX12" i="5" s="1"/>
  <c r="CA6" i="5"/>
  <c r="CB11" i="5" s="1"/>
  <c r="BZ6" i="5"/>
  <c r="CA11" i="5" s="1"/>
  <c r="BY6" i="5"/>
  <c r="BX6" i="5"/>
  <c r="BY11" i="5" s="1"/>
  <c r="BW6" i="5"/>
  <c r="BX11" i="5" s="1"/>
  <c r="BV6" i="5"/>
  <c r="BU6" i="5"/>
  <c r="BT6" i="5"/>
  <c r="BP12" i="5" s="1"/>
  <c r="BS6" i="5"/>
  <c r="BO12" i="5" s="1"/>
  <c r="BR6" i="5"/>
  <c r="BN12" i="5" s="1"/>
  <c r="BQ6" i="5"/>
  <c r="BP6" i="5"/>
  <c r="BQ11" i="5" s="1"/>
  <c r="BO6" i="5"/>
  <c r="CF55" i="4" s="1"/>
  <c r="BN6" i="5"/>
  <c r="BO11" i="5" s="1"/>
  <c r="BM6" i="5"/>
  <c r="BN11" i="5" s="1"/>
  <c r="BL6" i="5"/>
  <c r="BM11" i="5" s="1"/>
  <c r="BK6" i="5"/>
  <c r="CF90" i="4" s="1"/>
  <c r="BJ6" i="5"/>
  <c r="BF12" i="5" s="1"/>
  <c r="BI6" i="5"/>
  <c r="BE12" i="5" s="1"/>
  <c r="BH6" i="5"/>
  <c r="BD12" i="5" s="1"/>
  <c r="BG6" i="5"/>
  <c r="OZ33" i="4" s="1"/>
  <c r="BF6" i="5"/>
  <c r="BB12" i="5" s="1"/>
  <c r="BE6" i="5"/>
  <c r="BD6" i="5"/>
  <c r="BE11" i="5" s="1"/>
  <c r="BC6" i="5"/>
  <c r="BD11" i="5" s="1"/>
  <c r="BB6" i="5"/>
  <c r="BC11" i="5" s="1"/>
  <c r="BA6" i="5"/>
  <c r="AZ6" i="5"/>
  <c r="AY6" i="5"/>
  <c r="AU12" i="5" s="1"/>
  <c r="AX6" i="5"/>
  <c r="AT12" i="5" s="1"/>
  <c r="AW6" i="5"/>
  <c r="AV6" i="5"/>
  <c r="AR12" i="5" s="1"/>
  <c r="AU6" i="5"/>
  <c r="AQ12" i="5" s="1"/>
  <c r="AT6" i="5"/>
  <c r="AU11" i="5" s="1"/>
  <c r="AS6" i="5"/>
  <c r="AT11" i="5" s="1"/>
  <c r="AR6" i="5"/>
  <c r="AS11" i="5" s="1"/>
  <c r="AQ6" i="5"/>
  <c r="KF32" i="4" s="1"/>
  <c r="AP6" i="5"/>
  <c r="AQ11" i="5" s="1"/>
  <c r="AO6" i="5"/>
  <c r="AN6" i="5"/>
  <c r="AJ12" i="5" s="1"/>
  <c r="AM6" i="5"/>
  <c r="GZ33" i="4" s="1"/>
  <c r="AL6" i="5"/>
  <c r="AH12" i="5" s="1"/>
  <c r="AK6" i="5"/>
  <c r="AG12" i="5" s="1"/>
  <c r="AJ6" i="5"/>
  <c r="AF12" i="5" s="1"/>
  <c r="AI6" i="5"/>
  <c r="AJ11" i="5" s="1"/>
  <c r="AH6" i="5"/>
  <c r="AI11" i="5" s="1"/>
  <c r="AG6" i="5"/>
  <c r="AF6" i="5"/>
  <c r="AG11" i="5" s="1"/>
  <c r="AE6" i="5"/>
  <c r="AF11" i="5" s="1"/>
  <c r="AD6" i="5"/>
  <c r="AC6" i="5"/>
  <c r="AB6" i="5"/>
  <c r="X12" i="5" s="1"/>
  <c r="AA6" i="5"/>
  <c r="W12" i="5" s="1"/>
  <c r="Z6" i="5"/>
  <c r="V12" i="5" s="1"/>
  <c r="Y6" i="5"/>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PZ81" i="4"/>
  <c r="OY81" i="4"/>
  <c r="NX81" i="4"/>
  <c r="KO81" i="4"/>
  <c r="JN81" i="4"/>
  <c r="IM81" i="4"/>
  <c r="HL81" i="4"/>
  <c r="GK81" i="4"/>
  <c r="EC81" i="4"/>
  <c r="DB81" i="4"/>
  <c r="AZ81" i="4"/>
  <c r="Y81" i="4"/>
  <c r="RA80" i="4"/>
  <c r="PZ80" i="4"/>
  <c r="OY80" i="4"/>
  <c r="NX80" i="4"/>
  <c r="MW80" i="4"/>
  <c r="JN80" i="4"/>
  <c r="IM80" i="4"/>
  <c r="HL80" i="4"/>
  <c r="EC80" i="4"/>
  <c r="DB80" i="4"/>
  <c r="CA80" i="4"/>
  <c r="AZ80" i="4"/>
  <c r="Y80" i="4"/>
  <c r="RA79" i="4"/>
  <c r="OY79" i="4"/>
  <c r="NX79" i="4"/>
  <c r="MW79" i="4"/>
  <c r="KO79" i="4"/>
  <c r="IM79" i="4"/>
  <c r="HL79" i="4"/>
  <c r="GK79" i="4"/>
  <c r="EC79" i="4"/>
  <c r="CA79" i="4"/>
  <c r="AZ79" i="4"/>
  <c r="Y79" i="4"/>
  <c r="RH56" i="4"/>
  <c r="QN56" i="4"/>
  <c r="PT56" i="4"/>
  <c r="OF56" i="4"/>
  <c r="MN56" i="4"/>
  <c r="LT56" i="4"/>
  <c r="KZ56" i="4"/>
  <c r="KF56" i="4"/>
  <c r="JL56" i="4"/>
  <c r="HT56" i="4"/>
  <c r="GF56" i="4"/>
  <c r="FL56" i="4"/>
  <c r="ER56" i="4"/>
  <c r="CZ56" i="4"/>
  <c r="CF56" i="4"/>
  <c r="BL56" i="4"/>
  <c r="AR56" i="4"/>
  <c r="X56" i="4"/>
  <c r="RH55" i="4"/>
  <c r="QN55" i="4"/>
  <c r="OZ55" i="4"/>
  <c r="OF55" i="4"/>
  <c r="MN55" i="4"/>
  <c r="LT55" i="4"/>
  <c r="KZ55" i="4"/>
  <c r="JL55" i="4"/>
  <c r="GZ55" i="4"/>
  <c r="GF55" i="4"/>
  <c r="FL55" i="4"/>
  <c r="CZ55" i="4"/>
  <c r="BL55" i="4"/>
  <c r="AR55" i="4"/>
  <c r="X55" i="4"/>
  <c r="RH54" i="4"/>
  <c r="QN54" i="4"/>
  <c r="PT54" i="4"/>
  <c r="OZ54" i="4"/>
  <c r="OF54" i="4"/>
  <c r="MN54" i="4"/>
  <c r="KZ54" i="4"/>
  <c r="KF54" i="4"/>
  <c r="JL54" i="4"/>
  <c r="HT54" i="4"/>
  <c r="GF54" i="4"/>
  <c r="FL54" i="4"/>
  <c r="ER54" i="4"/>
  <c r="CZ54" i="4"/>
  <c r="BL54" i="4"/>
  <c r="AR54" i="4"/>
  <c r="X54" i="4"/>
  <c r="RH33" i="4"/>
  <c r="QN33" i="4"/>
  <c r="PT33" i="4"/>
  <c r="OF33" i="4"/>
  <c r="MN33" i="4"/>
  <c r="LT33" i="4"/>
  <c r="KZ33" i="4"/>
  <c r="KF33" i="4"/>
  <c r="JL33" i="4"/>
  <c r="GF33" i="4"/>
  <c r="FL33" i="4"/>
  <c r="CZ33" i="4"/>
  <c r="CF33" i="4"/>
  <c r="BL33" i="4"/>
  <c r="AR33" i="4"/>
  <c r="X33" i="4"/>
  <c r="RH32" i="4"/>
  <c r="QN32" i="4"/>
  <c r="OZ32" i="4"/>
  <c r="OF32" i="4"/>
  <c r="MN32" i="4"/>
  <c r="LT32" i="4"/>
  <c r="KZ32" i="4"/>
  <c r="JL32" i="4"/>
  <c r="GZ32" i="4"/>
  <c r="GF32" i="4"/>
  <c r="FL32" i="4"/>
  <c r="CZ32" i="4"/>
  <c r="BL32" i="4"/>
  <c r="AR32" i="4"/>
  <c r="X32" i="4"/>
  <c r="RH31" i="4"/>
  <c r="QN31" i="4"/>
  <c r="PT31" i="4"/>
  <c r="OZ31" i="4"/>
  <c r="OF31" i="4"/>
  <c r="MN31" i="4"/>
  <c r="KZ31" i="4"/>
  <c r="KF31" i="4"/>
  <c r="JL31" i="4"/>
  <c r="HT31" i="4"/>
  <c r="GF31" i="4"/>
  <c r="FL31" i="4"/>
  <c r="ER31" i="4"/>
  <c r="CZ31" i="4"/>
  <c r="BL31" i="4"/>
  <c r="AR31" i="4"/>
  <c r="X31" i="4"/>
  <c r="LZ10" i="4"/>
  <c r="IT10" i="4"/>
  <c r="FN10" i="4"/>
  <c r="CH10" i="4"/>
  <c r="B10" i="4"/>
  <c r="PF8" i="4"/>
  <c r="LZ8" i="4"/>
  <c r="IT8" i="4"/>
  <c r="FN8" i="4"/>
  <c r="CH8" i="4"/>
  <c r="B8" i="4"/>
  <c r="B5" i="4"/>
  <c r="AR11" i="5" l="1"/>
  <c r="BP11" i="5"/>
  <c r="CF31" i="4"/>
  <c r="CF32" i="4"/>
  <c r="DB79" i="4"/>
  <c r="LT31" i="4"/>
  <c r="ER32" i="4"/>
  <c r="HT32" i="4"/>
  <c r="PT32" i="4"/>
  <c r="ER33" i="4"/>
  <c r="HT33" i="4"/>
  <c r="LT54" i="4"/>
  <c r="ER55" i="4"/>
  <c r="HT55" i="4"/>
  <c r="PT55" i="4"/>
  <c r="PZ79" i="4"/>
  <c r="V10" i="5"/>
  <c r="AF10" i="5"/>
  <c r="AJ10" i="5"/>
  <c r="AT10" i="5"/>
  <c r="BD10" i="5"/>
  <c r="BN10" i="5"/>
  <c r="BX10" i="5"/>
  <c r="CB10" i="5"/>
  <c r="CL10" i="5"/>
  <c r="CV10" i="5"/>
  <c r="DF10" i="5"/>
  <c r="DP10" i="5"/>
  <c r="DT10" i="5"/>
  <c r="ED10" i="5"/>
  <c r="CJ11" i="5"/>
  <c r="CA12" i="5"/>
  <c r="X10" i="5"/>
  <c r="AH10" i="5"/>
  <c r="AR10" i="5"/>
  <c r="BB10" i="5"/>
  <c r="BF10" i="5"/>
  <c r="BP10" i="5"/>
  <c r="BZ10" i="5"/>
  <c r="CJ10" i="5"/>
  <c r="CT10" i="5"/>
  <c r="CX10" i="5"/>
  <c r="DH10" i="5"/>
  <c r="DR10" i="5"/>
  <c r="EB10" i="5"/>
  <c r="BE10" i="5"/>
  <c r="CW10" i="5"/>
  <c r="AI12" i="5"/>
  <c r="BC12" i="5"/>
  <c r="CU12" i="5"/>
  <c r="CF54" i="4"/>
  <c r="GZ31" i="4"/>
  <c r="GZ54" i="4"/>
  <c r="JN79" i="4"/>
  <c r="GK80" i="4"/>
  <c r="KO80" i="4"/>
  <c r="CA81" i="4"/>
  <c r="MW81" i="4"/>
  <c r="RA81"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<sst xmlns="http://schemas.openxmlformats.org/spreadsheetml/2006/main" count="262" uniqueCount="107">
  <si>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</si>
  <si>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</si>
  <si>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</si>
  <si>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</si>
  <si>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</si>
  <si>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</si>
  <si>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</si>
  <si>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</si>
  <si>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</si>
  <si>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</si>
  <si>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</si>
  <si>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</si>
  <si>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</si>
  <si>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</si>
  <si>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</si>
  <si>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</si>
  <si>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</si>
  <si>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</si>
  <si>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</si>
  <si>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</si>
  <si>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</si>
  <si>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</si>
  <si>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</si>
  <si>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</si>
  <si>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</si>
  <si>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</si>
  <si>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</si>
  <si>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</si>
  <si>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</si>
  <si>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</si>
  <si>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</si>
  <si>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</si>
  <si>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</si>
  <si>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</si>
  <si>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</si>
  <si>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</si>
  <si>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</si>
  <si>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</si>
  <si>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</si>
  <si>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</si>
  <si>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</si>
  <si>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</si>
  <si>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</si>
  <si>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</si>
  <si>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</si>
  <si>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</si>
  <si>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</si>
  <si>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</si>
  <si>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</si>
  <si>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</si>
  <si>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</si>
  <si>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</si>
  <si>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</si>
  <si>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</si>
  <si>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</si>
  <si>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</si>
  <si>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</si>
  <si>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</si>
  <si>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</si>
  <si>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</si>
  <si>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</si>
  <si>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</si>
  <si>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</si>
  <si>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</si>
  <si>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</si>
  <si>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</si>
  <si>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</si>
  <si>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</si>
  <si>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</si>
  <si>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</si>
  <si>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</si>
  <si>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</si>
  <si>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</si>
  <si>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</si>
  <si>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</si>
  <si>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</si>
  <si>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</si>
  <si>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</si>
  <si>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</si>
  <si>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</si>
  <si>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</si>
  <si>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</si>
  <si>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</si>
  <si>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</si>
  <si>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</si>
  <si>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</si>
  <si>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</si>
  <si>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</si>
  <si>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152226</t>
  </si>
  <si>
    <t>46</t>
  </si>
  <si>
    <t>02</t>
  </si>
  <si>
    <t>0</t>
  </si>
  <si>
    <t>000</t>
  </si>
  <si>
    <t>新潟県　上越市</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</si>
  <si>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</si>
  <si>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</si>
  <si>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</si>
  <si>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</si>
  <si>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</si>
  <si>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</si>
  <si>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</si>
  <si>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</si>
  <si>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</si>
  <si>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</si>
  <si>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は、100％以上であり、類似団体平均よりも高い水準である。これは、本事業の料金は水の使用実績にかかわらず一定の水量を使用したとみなす『責任水量制』であることにより、給水収益が安定しているためである。
「②累積欠損金比率」は、0％を維持しており、経営の健全性を確保している。
「③流動比率」は、100％を大きく上回っており、類似団体平均より高い水準で、短期的な支払能力を維持している。
「④企業債残高対給水収益比率」は、0％を維持しており、経営の健全性を確保している。
「⑤料金回収率」は、100％を上回っており、類似団体平均よりも高い水準であることから、適切に費用を給水収益で賄っている。
「⑥給水原価」は、全国平均値を上回っているものの、類似団体平均よりも低い水準であり、経費削減を努めている。
「⑦施設利用率」は、100％に近い値を維持し、効率的に施設を稼働しており、適切な施設規模である。
「⑧契約率」は、100％であり、高い施設利用効率を維持している。</t>
    <phoneticPr fontId="5"/>
  </si>
  <si>
    <t>「①有形固定資産減価償却費率」は、類似団体平均に比べ高い水準であるものの、施設の長寿命化を図るため、適正な維持管理を行っている。
「②管路経年化率」、「③管路更新率」は、平成25年度に管路の更新を完了していることから減価償却が完了するのは令和38年度（法定耐用年数40年）となる。これまで漏水履歴等はなく、高い有収率を維持している。</t>
    <rPh sb="58" eb="59">
      <t>オコナ</t>
    </rPh>
    <phoneticPr fontId="5"/>
  </si>
  <si>
    <t>収益面では、責任水量制料金の採用により給水収益は安定しており、費用面では、修繕費等の経常的経費は一定の水準を維持しているため、一定の純利益を確保している。
また、施設整備については、有形固定資産減価償却率は高い水準であるが、管路を中心とした施設の老朽化は低い水準である。
なお、令和4年度をもって本事業を廃止し、事業用資産を供給先事業者へ譲渡した。</t>
    <rPh sb="139" eb="141">
      <t>レイワ</t>
    </rPh>
    <rPh sb="142" eb="144">
      <t>ネンド</t>
    </rPh>
    <rPh sb="148" eb="149">
      <t>ホン</t>
    </rPh>
    <rPh sb="149" eb="151">
      <t>ジギョウ</t>
    </rPh>
    <rPh sb="152" eb="154">
      <t>ハイシ</t>
    </rPh>
    <rPh sb="156" eb="159">
      <t>ジギョウヨウ</t>
    </rPh>
    <rPh sb="159" eb="161">
      <t>シサン</t>
    </rPh>
    <rPh sb="162" eb="164">
      <t>キョウキュウ</t>
    </rPh>
    <rPh sb="164" eb="165">
      <t>サキ</t>
    </rPh>
    <rPh sb="165" eb="168">
      <t>ジギョウシャ</t>
    </rPh>
    <rPh sb="169" eb="171">
      <t>ジョウト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</si>
</sst>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65.849999999999994</c:v>
                </c:pt>
                <c:pt idx="1">
                  <c:v>69.77</c:v>
                </c:pt>
                <c:pt idx="2">
                  <c:v>71.239999999999995</c:v>
                </c:pt>
                <c:pt idx="3">
                  <c:v>73.09</c:v>
                </c:pt>
                <c:pt idx="4">
                  <c:v>74.150000000000006</c:v>
                </c:pt>
              </c:numCache>
            </c:numRef>
          </c:val>
          <c:extLst>
            <c:ext xmlns:c16="http://schemas.microsoft.com/office/drawing/2014/chart" uri="{C3380CC4-5D6E-409C-BE32-E72D297353CC}">
              <c16:uniqueId val="{00000000-F444-4545-AB9B-318995FC080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F444-4545-AB9B-318995FC080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07-4EC3-9C11-4E3274E4294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B707-4EC3-9C11-4E3274E4294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117.09</c:v>
                </c:pt>
                <c:pt idx="1">
                  <c:v>92.59</c:v>
                </c:pt>
                <c:pt idx="2">
                  <c:v>137.74</c:v>
                </c:pt>
                <c:pt idx="3">
                  <c:v>130.84</c:v>
                </c:pt>
                <c:pt idx="4">
                  <c:v>121.24</c:v>
                </c:pt>
              </c:numCache>
            </c:numRef>
          </c:val>
          <c:extLst>
            <c:ext xmlns:c16="http://schemas.microsoft.com/office/drawing/2014/chart" uri="{C3380CC4-5D6E-409C-BE32-E72D297353CC}">
              <c16:uniqueId val="{00000000-1A4A-4CC4-97EE-CEE81CD44A9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1A4A-4CC4-97EE-CEE81CD44A9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88-4172-A931-A84C77967D5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5388-4172-A931-A84C77967D5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FF-4C5B-8D7B-9E0B5F97D96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8DFF-4C5B-8D7B-9E0B5F97D96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7196.92</c:v>
                </c:pt>
                <c:pt idx="1">
                  <c:v>1454.36</c:v>
                </c:pt>
                <c:pt idx="2">
                  <c:v>5992.19</c:v>
                </c:pt>
                <c:pt idx="3">
                  <c:v>8022.82</c:v>
                </c:pt>
                <c:pt idx="4">
                  <c:v>9492.51</c:v>
                </c:pt>
              </c:numCache>
            </c:numRef>
          </c:val>
          <c:extLst>
            <c:ext xmlns:c16="http://schemas.microsoft.com/office/drawing/2014/chart" uri="{C3380CC4-5D6E-409C-BE32-E72D297353CC}">
              <c16:uniqueId val="{00000000-0766-4BBC-B401-570A2E3146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0766-4BBC-B401-570A2E31469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30-4188-BADB-7D3170E64A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D930-4188-BADB-7D3170E64AF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115.56</c:v>
                </c:pt>
                <c:pt idx="1">
                  <c:v>90.84</c:v>
                </c:pt>
                <c:pt idx="2">
                  <c:v>137.94999999999999</c:v>
                </c:pt>
                <c:pt idx="3">
                  <c:v>130.93</c:v>
                </c:pt>
                <c:pt idx="4">
                  <c:v>122.34</c:v>
                </c:pt>
              </c:numCache>
            </c:numRef>
          </c:val>
          <c:extLst>
            <c:ext xmlns:c16="http://schemas.microsoft.com/office/drawing/2014/chart" uri="{C3380CC4-5D6E-409C-BE32-E72D297353CC}">
              <c16:uniqueId val="{00000000-5662-4BF1-9B78-DB8D8246D81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5662-4BF1-9B78-DB8D8246D81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24.86</c:v>
                </c:pt>
                <c:pt idx="1">
                  <c:v>31.82</c:v>
                </c:pt>
                <c:pt idx="2">
                  <c:v>20.57</c:v>
                </c:pt>
                <c:pt idx="3">
                  <c:v>21.79</c:v>
                </c:pt>
                <c:pt idx="4">
                  <c:v>23.35</c:v>
                </c:pt>
              </c:numCache>
            </c:numRef>
          </c:val>
          <c:extLst>
            <c:ext xmlns:c16="http://schemas.microsoft.com/office/drawing/2014/chart" uri="{C3380CC4-5D6E-409C-BE32-E72D297353CC}">
              <c16:uniqueId val="{00000000-3469-4504-A7BE-F3FF5EC50D1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3469-4504-A7BE-F3FF5EC50D1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98.6</c:v>
                </c:pt>
                <c:pt idx="1">
                  <c:v>98.07</c:v>
                </c:pt>
                <c:pt idx="2">
                  <c:v>99.4</c:v>
                </c:pt>
                <c:pt idx="3">
                  <c:v>99</c:v>
                </c:pt>
                <c:pt idx="4">
                  <c:v>98.93</c:v>
                </c:pt>
              </c:numCache>
            </c:numRef>
          </c:val>
          <c:extLst>
            <c:ext xmlns:c16="http://schemas.microsoft.com/office/drawing/2014/chart" uri="{C3380CC4-5D6E-409C-BE32-E72D297353CC}">
              <c16:uniqueId val="{00000000-3C72-4EF4-82C4-5EC57BD412D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3C72-4EF4-82C4-5EC57BD412D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4E5-4DFE-BFCD-77874770C0F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A4E5-4DFE-BFCD-77874770C0F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view="pageBreakPreview" zoomScale="70" zoomScaleNormal="100" zoomScaleSheetLayoutView="70" workbookViewId="0">
      <selection activeCell="B5" sqref="B5:KT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新潟県　上越市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1500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1484</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93.1</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1</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1500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104</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117.09</v>
      </c>
      <c r="Y32" s="121"/>
      <c r="Z32" s="121"/>
      <c r="AA32" s="121"/>
      <c r="AB32" s="121"/>
      <c r="AC32" s="121"/>
      <c r="AD32" s="121"/>
      <c r="AE32" s="121"/>
      <c r="AF32" s="121"/>
      <c r="AG32" s="121"/>
      <c r="AH32" s="121"/>
      <c r="AI32" s="121"/>
      <c r="AJ32" s="121"/>
      <c r="AK32" s="121"/>
      <c r="AL32" s="121"/>
      <c r="AM32" s="121"/>
      <c r="AN32" s="121"/>
      <c r="AO32" s="121"/>
      <c r="AP32" s="121"/>
      <c r="AQ32" s="122"/>
      <c r="AR32" s="120">
        <f>データ!U6</f>
        <v>92.59</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137.74</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130.84</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121.24</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7196.92</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1454.36</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5992.19</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8022.82</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9492.51</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0</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0</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0</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0</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0</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110.79</v>
      </c>
      <c r="Y33" s="121"/>
      <c r="Z33" s="121"/>
      <c r="AA33" s="121"/>
      <c r="AB33" s="121"/>
      <c r="AC33" s="121"/>
      <c r="AD33" s="121"/>
      <c r="AE33" s="121"/>
      <c r="AF33" s="121"/>
      <c r="AG33" s="121"/>
      <c r="AH33" s="121"/>
      <c r="AI33" s="121"/>
      <c r="AJ33" s="121"/>
      <c r="AK33" s="121"/>
      <c r="AL33" s="121"/>
      <c r="AM33" s="121"/>
      <c r="AN33" s="121"/>
      <c r="AO33" s="121"/>
      <c r="AP33" s="121"/>
      <c r="AQ33" s="122"/>
      <c r="AR33" s="120">
        <f>データ!Z6</f>
        <v>108.76</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110.19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113.73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115.42</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121.15</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125.8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132.55000000000001</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134.69</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133.63999999999999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868.31</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732.52</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819.73</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834.05</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1011.55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504.81</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498.01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490.39</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475.44</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413.6</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105</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115.56</v>
      </c>
      <c r="Y55" s="121"/>
      <c r="Z55" s="121"/>
      <c r="AA55" s="121"/>
      <c r="AB55" s="121"/>
      <c r="AC55" s="121"/>
      <c r="AD55" s="121"/>
      <c r="AE55" s="121"/>
      <c r="AF55" s="121"/>
      <c r="AG55" s="121"/>
      <c r="AH55" s="121"/>
      <c r="AI55" s="121"/>
      <c r="AJ55" s="121"/>
      <c r="AK55" s="121"/>
      <c r="AL55" s="121"/>
      <c r="AM55" s="121"/>
      <c r="AN55" s="121"/>
      <c r="AO55" s="121"/>
      <c r="AP55" s="121"/>
      <c r="AQ55" s="122"/>
      <c r="AR55" s="120">
        <f>データ!BM6</f>
        <v>90.84</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137.94999999999999</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130.93</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122.34</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24.86</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31.82</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20.57</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21.79</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23.35</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98.6</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98.07</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99.4</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99</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98.93</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100</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100</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100</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100</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100</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94.91</v>
      </c>
      <c r="Y56" s="121"/>
      <c r="Z56" s="121"/>
      <c r="AA56" s="121"/>
      <c r="AB56" s="121"/>
      <c r="AC56" s="121"/>
      <c r="AD56" s="121"/>
      <c r="AE56" s="121"/>
      <c r="AF56" s="121"/>
      <c r="AG56" s="121"/>
      <c r="AH56" s="121"/>
      <c r="AI56" s="121"/>
      <c r="AJ56" s="121"/>
      <c r="AK56" s="121"/>
      <c r="AL56" s="121"/>
      <c r="AM56" s="121"/>
      <c r="AN56" s="121"/>
      <c r="AO56" s="121"/>
      <c r="AP56" s="121"/>
      <c r="AQ56" s="122"/>
      <c r="AR56" s="120">
        <f>データ!BR6</f>
        <v>90.22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90.8</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93.49</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94.77</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47.36</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49.94</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50.56</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49.4</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49.51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35.22</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34.92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34.19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36.65</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33.29</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51.42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50.9</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49.05</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50.94</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49.76</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106</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H30</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R01</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R02</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R03</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R04</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H30</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R01</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R02</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R03</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R04</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H30</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R01</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R02</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R03</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R04</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65.849999999999994</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69.77</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71.239999999999995</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73.09</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74.150000000000006</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53.49</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54.3</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55.32</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55.08</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56.95</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3.28</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4.66</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7.35</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7.6</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7.9</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0.02</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0.06</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0.09</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0.4</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0.14000000000000001</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3" t="s">
        <v>29</v>
      </c>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t="s">
        <v>30</v>
      </c>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t="s">
        <v>31</v>
      </c>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t="s">
        <v>32</v>
      </c>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t="s">
        <v>33</v>
      </c>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t="s">
        <v>34</v>
      </c>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t="s">
        <v>35</v>
      </c>
      <c r="FJ89" s="143"/>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t="s">
        <v>36</v>
      </c>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t="s">
        <v>29</v>
      </c>
      <c r="HL89" s="143"/>
      <c r="HM89" s="143"/>
      <c r="HN89" s="143"/>
      <c r="HO89" s="143"/>
      <c r="HP89" s="143"/>
      <c r="HQ89" s="143"/>
      <c r="HR89" s="143"/>
      <c r="HS89" s="143"/>
      <c r="HT89" s="143"/>
      <c r="HU89" s="143"/>
      <c r="HV89" s="143"/>
      <c r="HW89" s="143"/>
      <c r="HX89" s="143"/>
      <c r="HY89" s="143"/>
      <c r="HZ89" s="143"/>
      <c r="IA89" s="143"/>
      <c r="IB89" s="143"/>
      <c r="IC89" s="143"/>
      <c r="ID89" s="143"/>
      <c r="IE89" s="143"/>
      <c r="IF89" s="143"/>
      <c r="IG89" s="143"/>
      <c r="IH89" s="143"/>
      <c r="II89" s="143"/>
      <c r="IJ89" s="143"/>
      <c r="IK89" s="143"/>
      <c r="IL89" s="143" t="s">
        <v>30</v>
      </c>
      <c r="IM89" s="143"/>
      <c r="IN89" s="143"/>
      <c r="IO89" s="143"/>
      <c r="IP89" s="143"/>
      <c r="IQ89" s="143"/>
      <c r="IR89" s="143"/>
      <c r="IS89" s="143"/>
      <c r="IT89" s="143"/>
      <c r="IU89" s="143"/>
      <c r="IV89" s="143"/>
      <c r="IW89" s="143"/>
      <c r="IX89" s="143"/>
      <c r="IY89" s="143"/>
      <c r="IZ89" s="143"/>
      <c r="JA89" s="143"/>
      <c r="JB89" s="143"/>
      <c r="JC89" s="143"/>
      <c r="JD89" s="143"/>
      <c r="JE89" s="143"/>
      <c r="JF89" s="143"/>
      <c r="JG89" s="143"/>
      <c r="JH89" s="143"/>
      <c r="JI89" s="143"/>
      <c r="JJ89" s="143"/>
      <c r="JK89" s="143"/>
      <c r="JL89" s="143"/>
      <c r="JM89" s="143" t="s">
        <v>31</v>
      </c>
      <c r="JN89" s="143"/>
      <c r="JO89" s="143"/>
      <c r="JP89" s="143"/>
      <c r="JQ89" s="143"/>
      <c r="JR89" s="143"/>
      <c r="JS89" s="143"/>
      <c r="JT89" s="143"/>
      <c r="JU89" s="143"/>
      <c r="JV89" s="143"/>
      <c r="JW89" s="143"/>
      <c r="JX89" s="143"/>
      <c r="JY89" s="143"/>
      <c r="JZ89" s="143"/>
      <c r="KA89" s="143"/>
      <c r="KB89" s="143"/>
      <c r="KC89" s="143"/>
      <c r="KD89" s="143"/>
      <c r="KE89" s="143"/>
      <c r="KF89" s="143"/>
      <c r="KG89" s="143"/>
      <c r="KH89" s="143"/>
      <c r="KI89" s="143"/>
      <c r="KJ89" s="143"/>
      <c r="KK89" s="143"/>
      <c r="KL89" s="143"/>
      <c r="KM89" s="143"/>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2" t="str">
        <f>データ!AD6</f>
        <v>【112.60】</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【29.72】</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【473.00】</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【233.74】</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【106.87】</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【20.26】</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【53.19】</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2" t="str">
        <f>データ!DC6</f>
        <v>【75.85】</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2" t="str">
        <f>データ!DN6</f>
        <v>【61.17】</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2" t="str">
        <f>データ!DY6</f>
        <v>【49.58】</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2" t="str">
        <f>データ!EJ6</f>
        <v>【0.21】</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q2dtOzBKnFF4BzaL4uDrMJmwlmNxY78pTxsb8UhM3xiUNSutiiz7AEBIh2Y0YI1AptGMqYQPXFxenmOUunBdWg==" saltValue="M7gLslUREfB8DjeeclbUfg==" spinCount="100000" sheet="1" objects="1" scenarios="1" formatCells="0" formatColumns="0" formatRows="0"/>
  <mergeCells count="289">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117.09</v>
      </c>
      <c r="U6" s="35">
        <f>U7</f>
        <v>92.59</v>
      </c>
      <c r="V6" s="35">
        <f>V7</f>
        <v>137.74</v>
      </c>
      <c r="W6" s="35">
        <f>W7</f>
        <v>130.84</v>
      </c>
      <c r="X6" s="35">
        <f t="shared" si="3"/>
        <v>121.24</v>
      </c>
      <c r="Y6" s="35">
        <f t="shared" si="3"/>
        <v>110.79</v>
      </c>
      <c r="Z6" s="35">
        <f t="shared" si="3"/>
        <v>108.76</v>
      </c>
      <c r="AA6" s="35">
        <f t="shared" si="3"/>
        <v>110.19</v>
      </c>
      <c r="AB6" s="35">
        <f t="shared" si="3"/>
        <v>113.73</v>
      </c>
      <c r="AC6" s="35">
        <f t="shared" si="3"/>
        <v>115.42</v>
      </c>
      <c r="AD6" s="33" t="str">
        <f>IF(AD7="-","【-】","【"&amp;SUBSTITUTE(TEXT(AD7,"#,##0.00"),"-","△")&amp;"】")</f>
        <v>【112.60】</v>
      </c>
      <c r="AE6" s="35">
        <f t="shared" si="3"/>
        <v>0</v>
      </c>
      <c r="AF6" s="35">
        <f>AF7</f>
        <v>0</v>
      </c>
      <c r="AG6" s="35">
        <f>AG7</f>
        <v>0</v>
      </c>
      <c r="AH6" s="35">
        <f>AH7</f>
        <v>0</v>
      </c>
      <c r="AI6" s="35">
        <f t="shared" si="3"/>
        <v>0</v>
      </c>
      <c r="AJ6" s="35">
        <f t="shared" si="3"/>
        <v>121.15</v>
      </c>
      <c r="AK6" s="35">
        <f t="shared" si="3"/>
        <v>125.8</v>
      </c>
      <c r="AL6" s="35">
        <f t="shared" si="3"/>
        <v>132.55000000000001</v>
      </c>
      <c r="AM6" s="35">
        <f t="shared" si="3"/>
        <v>134.69</v>
      </c>
      <c r="AN6" s="35">
        <f t="shared" si="3"/>
        <v>133.63999999999999</v>
      </c>
      <c r="AO6" s="33" t="str">
        <f>IF(AO7="-","【-】","【"&amp;SUBSTITUTE(TEXT(AO7,"#,##0.00"),"-","△")&amp;"】")</f>
        <v>【29.72】</v>
      </c>
      <c r="AP6" s="35">
        <f t="shared" si="3"/>
        <v>7196.92</v>
      </c>
      <c r="AQ6" s="35">
        <f>AQ7</f>
        <v>1454.36</v>
      </c>
      <c r="AR6" s="35">
        <f>AR7</f>
        <v>5992.19</v>
      </c>
      <c r="AS6" s="35">
        <f>AS7</f>
        <v>8022.82</v>
      </c>
      <c r="AT6" s="35">
        <f t="shared" si="3"/>
        <v>9492.51</v>
      </c>
      <c r="AU6" s="35">
        <f t="shared" si="3"/>
        <v>868.31</v>
      </c>
      <c r="AV6" s="35">
        <f t="shared" si="3"/>
        <v>732.52</v>
      </c>
      <c r="AW6" s="35">
        <f t="shared" si="3"/>
        <v>819.73</v>
      </c>
      <c r="AX6" s="35">
        <f t="shared" si="3"/>
        <v>834.05</v>
      </c>
      <c r="AY6" s="35">
        <f t="shared" si="3"/>
        <v>1011.55</v>
      </c>
      <c r="AZ6" s="33" t="str">
        <f>IF(AZ7="-","【-】","【"&amp;SUBSTITUTE(TEXT(AZ7,"#,##0.00"),"-","△")&amp;"】")</f>
        <v>【473.00】</v>
      </c>
      <c r="BA6" s="35">
        <f t="shared" si="3"/>
        <v>0</v>
      </c>
      <c r="BB6" s="35">
        <f>BB7</f>
        <v>0</v>
      </c>
      <c r="BC6" s="35">
        <f>BC7</f>
        <v>0</v>
      </c>
      <c r="BD6" s="35">
        <f>BD7</f>
        <v>0</v>
      </c>
      <c r="BE6" s="35">
        <f t="shared" si="3"/>
        <v>0</v>
      </c>
      <c r="BF6" s="35">
        <f t="shared" si="3"/>
        <v>504.81</v>
      </c>
      <c r="BG6" s="35">
        <f t="shared" si="3"/>
        <v>498.01</v>
      </c>
      <c r="BH6" s="35">
        <f t="shared" si="3"/>
        <v>490.39</v>
      </c>
      <c r="BI6" s="35">
        <f t="shared" si="3"/>
        <v>475.44</v>
      </c>
      <c r="BJ6" s="35">
        <f t="shared" si="3"/>
        <v>413.6</v>
      </c>
      <c r="BK6" s="33" t="str">
        <f>IF(BK7="-","【-】","【"&amp;SUBSTITUTE(TEXT(BK7,"#,##0.00"),"-","△")&amp;"】")</f>
        <v>【233.74】</v>
      </c>
      <c r="BL6" s="35">
        <f t="shared" si="3"/>
        <v>115.56</v>
      </c>
      <c r="BM6" s="35">
        <f>BM7</f>
        <v>90.84</v>
      </c>
      <c r="BN6" s="35">
        <f>BN7</f>
        <v>137.94999999999999</v>
      </c>
      <c r="BO6" s="35">
        <f>BO7</f>
        <v>130.93</v>
      </c>
      <c r="BP6" s="35">
        <f t="shared" si="3"/>
        <v>122.34</v>
      </c>
      <c r="BQ6" s="35">
        <f t="shared" si="3"/>
        <v>94.91</v>
      </c>
      <c r="BR6" s="35">
        <f t="shared" si="3"/>
        <v>90.22</v>
      </c>
      <c r="BS6" s="35">
        <f t="shared" si="3"/>
        <v>90.8</v>
      </c>
      <c r="BT6" s="35">
        <f t="shared" si="3"/>
        <v>93.49</v>
      </c>
      <c r="BU6" s="35">
        <f t="shared" si="3"/>
        <v>94.77</v>
      </c>
      <c r="BV6" s="33" t="str">
        <f>IF(BV7="-","【-】","【"&amp;SUBSTITUTE(TEXT(BV7,"#,##0.00"),"-","△")&amp;"】")</f>
        <v>【106.87】</v>
      </c>
      <c r="BW6" s="35">
        <f t="shared" si="3"/>
        <v>24.86</v>
      </c>
      <c r="BX6" s="35">
        <f>BX7</f>
        <v>31.82</v>
      </c>
      <c r="BY6" s="35">
        <f>BY7</f>
        <v>20.57</v>
      </c>
      <c r="BZ6" s="35">
        <f>BZ7</f>
        <v>21.79</v>
      </c>
      <c r="CA6" s="35">
        <f t="shared" si="3"/>
        <v>23.35</v>
      </c>
      <c r="CB6" s="35">
        <f t="shared" si="3"/>
        <v>47.36</v>
      </c>
      <c r="CC6" s="35">
        <f t="shared" si="3"/>
        <v>49.94</v>
      </c>
      <c r="CD6" s="35">
        <f t="shared" si="3"/>
        <v>50.56</v>
      </c>
      <c r="CE6" s="35">
        <f t="shared" si="3"/>
        <v>49.4</v>
      </c>
      <c r="CF6" s="35">
        <f t="shared" ref="CF6" si="4">CF7</f>
        <v>49.51</v>
      </c>
      <c r="CG6" s="33" t="str">
        <f>IF(CG7="-","【-】","【"&amp;SUBSTITUTE(TEXT(CG7,"#,##0.00"),"-","△")&amp;"】")</f>
        <v>【20.26】</v>
      </c>
      <c r="CH6" s="35">
        <f t="shared" ref="CH6:CQ6" si="5">CH7</f>
        <v>98.6</v>
      </c>
      <c r="CI6" s="35">
        <f>CI7</f>
        <v>98.07</v>
      </c>
      <c r="CJ6" s="35">
        <f>CJ7</f>
        <v>99.4</v>
      </c>
      <c r="CK6" s="35">
        <f>CK7</f>
        <v>99</v>
      </c>
      <c r="CL6" s="35">
        <f t="shared" si="5"/>
        <v>98.93</v>
      </c>
      <c r="CM6" s="35">
        <f t="shared" si="5"/>
        <v>35.22</v>
      </c>
      <c r="CN6" s="35">
        <f t="shared" si="5"/>
        <v>34.92</v>
      </c>
      <c r="CO6" s="35">
        <f t="shared" si="5"/>
        <v>34.19</v>
      </c>
      <c r="CP6" s="35">
        <f t="shared" si="5"/>
        <v>36.65</v>
      </c>
      <c r="CQ6" s="35">
        <f t="shared" si="5"/>
        <v>33.29</v>
      </c>
      <c r="CR6" s="33" t="str">
        <f>IF(CR7="-","【-】","【"&amp;SUBSTITUTE(TEXT(CR7,"#,##0.00"),"-","△")&amp;"】")</f>
        <v>【53.19】</v>
      </c>
      <c r="CS6" s="35">
        <f t="shared" ref="CS6:DB6" si="6">CS7</f>
        <v>100</v>
      </c>
      <c r="CT6" s="35">
        <f>CT7</f>
        <v>100</v>
      </c>
      <c r="CU6" s="35">
        <f>CU7</f>
        <v>100</v>
      </c>
      <c r="CV6" s="35">
        <f>CV7</f>
        <v>100</v>
      </c>
      <c r="CW6" s="35">
        <f t="shared" si="6"/>
        <v>100</v>
      </c>
      <c r="CX6" s="35">
        <f t="shared" si="6"/>
        <v>51.42</v>
      </c>
      <c r="CY6" s="35">
        <f t="shared" si="6"/>
        <v>50.9</v>
      </c>
      <c r="CZ6" s="35">
        <f t="shared" si="6"/>
        <v>49.05</v>
      </c>
      <c r="DA6" s="35">
        <f t="shared" si="6"/>
        <v>50.94</v>
      </c>
      <c r="DB6" s="35">
        <f t="shared" si="6"/>
        <v>49.76</v>
      </c>
      <c r="DC6" s="33" t="str">
        <f>IF(DC7="-","【-】","【"&amp;SUBSTITUTE(TEXT(DC7,"#,##0.00"),"-","△")&amp;"】")</f>
        <v>【75.85】</v>
      </c>
      <c r="DD6" s="35">
        <f t="shared" ref="DD6:DM6" si="7">DD7</f>
        <v>65.849999999999994</v>
      </c>
      <c r="DE6" s="35">
        <f>DE7</f>
        <v>69.77</v>
      </c>
      <c r="DF6" s="35">
        <f>DF7</f>
        <v>71.239999999999995</v>
      </c>
      <c r="DG6" s="35">
        <f>DG7</f>
        <v>73.09</v>
      </c>
      <c r="DH6" s="35">
        <f t="shared" si="7"/>
        <v>74.150000000000006</v>
      </c>
      <c r="DI6" s="35">
        <f t="shared" si="7"/>
        <v>53.49</v>
      </c>
      <c r="DJ6" s="35">
        <f t="shared" si="7"/>
        <v>54.3</v>
      </c>
      <c r="DK6" s="35">
        <f t="shared" si="7"/>
        <v>55.32</v>
      </c>
      <c r="DL6" s="35">
        <f t="shared" si="7"/>
        <v>55.08</v>
      </c>
      <c r="DM6" s="35">
        <f t="shared" si="7"/>
        <v>56.95</v>
      </c>
      <c r="DN6" s="33" t="str">
        <f>IF(DN7="-","【-】","【"&amp;SUBSTITUTE(TEXT(DN7,"#,##0.00"),"-","△")&amp;"】")</f>
        <v>【61.17】</v>
      </c>
      <c r="DO6" s="35">
        <f t="shared" ref="DO6:DX6" si="8">DO7</f>
        <v>0</v>
      </c>
      <c r="DP6" s="35">
        <f>DP7</f>
        <v>0</v>
      </c>
      <c r="DQ6" s="35">
        <f>DQ7</f>
        <v>0</v>
      </c>
      <c r="DR6" s="35">
        <f>DR7</f>
        <v>0</v>
      </c>
      <c r="DS6" s="35">
        <f t="shared" si="8"/>
        <v>0</v>
      </c>
      <c r="DT6" s="35">
        <f t="shared" si="8"/>
        <v>3.28</v>
      </c>
      <c r="DU6" s="35">
        <f t="shared" si="8"/>
        <v>4.66</v>
      </c>
      <c r="DV6" s="35">
        <f t="shared" si="8"/>
        <v>7.35</v>
      </c>
      <c r="DW6" s="35">
        <f t="shared" si="8"/>
        <v>7.6</v>
      </c>
      <c r="DX6" s="35">
        <f t="shared" si="8"/>
        <v>7.9</v>
      </c>
      <c r="DY6" s="33" t="str">
        <f>IF(DY7="-","【-】","【"&amp;SUBSTITUTE(TEXT(DY7,"#,##0.00"),"-","△")&amp;"】")</f>
        <v>【49.58】</v>
      </c>
      <c r="DZ6" s="35">
        <f t="shared" ref="DZ6:EI6" si="9">DZ7</f>
        <v>0</v>
      </c>
      <c r="EA6" s="35">
        <f>EA7</f>
        <v>0</v>
      </c>
      <c r="EB6" s="35">
        <f>EB7</f>
        <v>0</v>
      </c>
      <c r="EC6" s="35">
        <f>EC7</f>
        <v>0</v>
      </c>
      <c r="ED6" s="35">
        <f t="shared" si="9"/>
        <v>0</v>
      </c>
      <c r="EE6" s="35">
        <f t="shared" si="9"/>
        <v>0.02</v>
      </c>
      <c r="EF6" s="35">
        <f t="shared" si="9"/>
        <v>0.06</v>
      </c>
      <c r="EG6" s="35">
        <f t="shared" si="9"/>
        <v>0.09</v>
      </c>
      <c r="EH6" s="35">
        <f t="shared" si="9"/>
        <v>0.4</v>
      </c>
      <c r="EI6" s="35">
        <f t="shared" si="9"/>
        <v>0.14000000000000001</v>
      </c>
      <c r="EJ6" s="33" t="str">
        <f>IF(EJ7="-","【-】","【"&amp;SUBSTITUTE(TEXT(EJ7,"#,##0.00"),"-","△")&amp;"】")</f>
        <v>【0.21】</v>
      </c>
    </row>
    <row r="7" spans="1:140" s="36" customFormat="1" x14ac:dyDescent="0.15">
      <c r="A7"/>
      <c r="B7" s="37" t="s">
        <v>87</v>
      </c>
      <c r="C7" s="37" t="s">
        <v>88</v>
      </c>
      <c r="D7" s="37" t="s">
        <v>89</v>
      </c>
      <c r="E7" s="37" t="s">
        <v>90</v>
      </c>
      <c r="F7" s="37" t="s">
        <v>91</v>
      </c>
      <c r="G7" s="37" t="s">
        <v>92</v>
      </c>
      <c r="H7" s="37" t="s">
        <v>93</v>
      </c>
      <c r="I7" s="37" t="s">
        <v>94</v>
      </c>
      <c r="J7" s="37" t="s">
        <v>95</v>
      </c>
      <c r="K7" s="38">
        <v>1500</v>
      </c>
      <c r="L7" s="37" t="s">
        <v>96</v>
      </c>
      <c r="M7" s="38">
        <v>1</v>
      </c>
      <c r="N7" s="38">
        <v>1484</v>
      </c>
      <c r="O7" s="39" t="s">
        <v>97</v>
      </c>
      <c r="P7" s="39">
        <v>93.1</v>
      </c>
      <c r="Q7" s="38">
        <v>1</v>
      </c>
      <c r="R7" s="38">
        <v>1500</v>
      </c>
      <c r="S7" s="37" t="s">
        <v>98</v>
      </c>
      <c r="T7" s="40">
        <v>117.09</v>
      </c>
      <c r="U7" s="40">
        <v>92.59</v>
      </c>
      <c r="V7" s="40">
        <v>137.74</v>
      </c>
      <c r="W7" s="40">
        <v>130.84</v>
      </c>
      <c r="X7" s="40">
        <v>121.24</v>
      </c>
      <c r="Y7" s="40">
        <v>110.79</v>
      </c>
      <c r="Z7" s="40">
        <v>108.76</v>
      </c>
      <c r="AA7" s="40">
        <v>110.19</v>
      </c>
      <c r="AB7" s="40">
        <v>113.73</v>
      </c>
      <c r="AC7" s="41">
        <v>115.42</v>
      </c>
      <c r="AD7" s="40">
        <v>112.6</v>
      </c>
      <c r="AE7" s="40">
        <v>0</v>
      </c>
      <c r="AF7" s="40">
        <v>0</v>
      </c>
      <c r="AG7" s="40">
        <v>0</v>
      </c>
      <c r="AH7" s="40">
        <v>0</v>
      </c>
      <c r="AI7" s="40">
        <v>0</v>
      </c>
      <c r="AJ7" s="40">
        <v>121.15</v>
      </c>
      <c r="AK7" s="40">
        <v>125.8</v>
      </c>
      <c r="AL7" s="40">
        <v>132.55000000000001</v>
      </c>
      <c r="AM7" s="40">
        <v>134.69</v>
      </c>
      <c r="AN7" s="40">
        <v>133.63999999999999</v>
      </c>
      <c r="AO7" s="40">
        <v>29.72</v>
      </c>
      <c r="AP7" s="40">
        <v>7196.92</v>
      </c>
      <c r="AQ7" s="40">
        <v>1454.36</v>
      </c>
      <c r="AR7" s="40">
        <v>5992.19</v>
      </c>
      <c r="AS7" s="40">
        <v>8022.82</v>
      </c>
      <c r="AT7" s="40">
        <v>9492.51</v>
      </c>
      <c r="AU7" s="40">
        <v>868.31</v>
      </c>
      <c r="AV7" s="40">
        <v>732.52</v>
      </c>
      <c r="AW7" s="40">
        <v>819.73</v>
      </c>
      <c r="AX7" s="40">
        <v>834.05</v>
      </c>
      <c r="AY7" s="40">
        <v>1011.55</v>
      </c>
      <c r="AZ7" s="40">
        <v>473</v>
      </c>
      <c r="BA7" s="40">
        <v>0</v>
      </c>
      <c r="BB7" s="40">
        <v>0</v>
      </c>
      <c r="BC7" s="40">
        <v>0</v>
      </c>
      <c r="BD7" s="40">
        <v>0</v>
      </c>
      <c r="BE7" s="40">
        <v>0</v>
      </c>
      <c r="BF7" s="40">
        <v>504.81</v>
      </c>
      <c r="BG7" s="40">
        <v>498.01</v>
      </c>
      <c r="BH7" s="40">
        <v>490.39</v>
      </c>
      <c r="BI7" s="40">
        <v>475.44</v>
      </c>
      <c r="BJ7" s="40">
        <v>413.6</v>
      </c>
      <c r="BK7" s="40">
        <v>233.74</v>
      </c>
      <c r="BL7" s="40">
        <v>115.56</v>
      </c>
      <c r="BM7" s="40">
        <v>90.84</v>
      </c>
      <c r="BN7" s="40">
        <v>137.94999999999999</v>
      </c>
      <c r="BO7" s="40">
        <v>130.93</v>
      </c>
      <c r="BP7" s="40">
        <v>122.34</v>
      </c>
      <c r="BQ7" s="40">
        <v>94.91</v>
      </c>
      <c r="BR7" s="40">
        <v>90.22</v>
      </c>
      <c r="BS7" s="40">
        <v>90.8</v>
      </c>
      <c r="BT7" s="40">
        <v>93.49</v>
      </c>
      <c r="BU7" s="40">
        <v>94.77</v>
      </c>
      <c r="BV7" s="40">
        <v>106.87</v>
      </c>
      <c r="BW7" s="40">
        <v>24.86</v>
      </c>
      <c r="BX7" s="40">
        <v>31.82</v>
      </c>
      <c r="BY7" s="40">
        <v>20.57</v>
      </c>
      <c r="BZ7" s="40">
        <v>21.79</v>
      </c>
      <c r="CA7" s="40">
        <v>23.35</v>
      </c>
      <c r="CB7" s="40">
        <v>47.36</v>
      </c>
      <c r="CC7" s="40">
        <v>49.94</v>
      </c>
      <c r="CD7" s="40">
        <v>50.56</v>
      </c>
      <c r="CE7" s="40">
        <v>49.4</v>
      </c>
      <c r="CF7" s="40">
        <v>49.51</v>
      </c>
      <c r="CG7" s="40">
        <v>20.260000000000002</v>
      </c>
      <c r="CH7" s="40">
        <v>98.6</v>
      </c>
      <c r="CI7" s="40">
        <v>98.07</v>
      </c>
      <c r="CJ7" s="40">
        <v>99.4</v>
      </c>
      <c r="CK7" s="40">
        <v>99</v>
      </c>
      <c r="CL7" s="40">
        <v>98.93</v>
      </c>
      <c r="CM7" s="40">
        <v>35.22</v>
      </c>
      <c r="CN7" s="40">
        <v>34.92</v>
      </c>
      <c r="CO7" s="40">
        <v>34.19</v>
      </c>
      <c r="CP7" s="40">
        <v>36.65</v>
      </c>
      <c r="CQ7" s="40">
        <v>33.29</v>
      </c>
      <c r="CR7" s="40">
        <v>53.19</v>
      </c>
      <c r="CS7" s="40">
        <v>100</v>
      </c>
      <c r="CT7" s="40">
        <v>100</v>
      </c>
      <c r="CU7" s="40">
        <v>100</v>
      </c>
      <c r="CV7" s="40">
        <v>100</v>
      </c>
      <c r="CW7" s="40">
        <v>100</v>
      </c>
      <c r="CX7" s="40">
        <v>51.42</v>
      </c>
      <c r="CY7" s="40">
        <v>50.9</v>
      </c>
      <c r="CZ7" s="40">
        <v>49.05</v>
      </c>
      <c r="DA7" s="40">
        <v>50.94</v>
      </c>
      <c r="DB7" s="40">
        <v>49.76</v>
      </c>
      <c r="DC7" s="40">
        <v>75.849999999999994</v>
      </c>
      <c r="DD7" s="40">
        <v>65.849999999999994</v>
      </c>
      <c r="DE7" s="40">
        <v>69.77</v>
      </c>
      <c r="DF7" s="40">
        <v>71.239999999999995</v>
      </c>
      <c r="DG7" s="40">
        <v>73.09</v>
      </c>
      <c r="DH7" s="40">
        <v>74.150000000000006</v>
      </c>
      <c r="DI7" s="40">
        <v>53.49</v>
      </c>
      <c r="DJ7" s="40">
        <v>54.3</v>
      </c>
      <c r="DK7" s="40">
        <v>55.32</v>
      </c>
      <c r="DL7" s="40">
        <v>55.08</v>
      </c>
      <c r="DM7" s="40">
        <v>56.95</v>
      </c>
      <c r="DN7" s="40">
        <v>61.17</v>
      </c>
      <c r="DO7" s="40">
        <v>0</v>
      </c>
      <c r="DP7" s="40">
        <v>0</v>
      </c>
      <c r="DQ7" s="40">
        <v>0</v>
      </c>
      <c r="DR7" s="40">
        <v>0</v>
      </c>
      <c r="DS7" s="40">
        <v>0</v>
      </c>
      <c r="DT7" s="40">
        <v>3.28</v>
      </c>
      <c r="DU7" s="40">
        <v>4.66</v>
      </c>
      <c r="DV7" s="40">
        <v>7.35</v>
      </c>
      <c r="DW7" s="40">
        <v>7.6</v>
      </c>
      <c r="DX7" s="40">
        <v>7.9</v>
      </c>
      <c r="DY7" s="40">
        <v>49.58</v>
      </c>
      <c r="DZ7" s="40">
        <v>0</v>
      </c>
      <c r="EA7" s="40">
        <v>0</v>
      </c>
      <c r="EB7" s="40">
        <v>0</v>
      </c>
      <c r="EC7" s="40">
        <v>0</v>
      </c>
      <c r="ED7" s="40">
        <v>0</v>
      </c>
      <c r="EE7" s="40">
        <v>0.02</v>
      </c>
      <c r="EF7" s="40">
        <v>0.06</v>
      </c>
      <c r="EG7" s="40">
        <v>0.09</v>
      </c>
      <c r="EH7" s="40">
        <v>0.4</v>
      </c>
      <c r="EI7" s="40">
        <v>0.14000000000000001</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117.09</v>
      </c>
      <c r="V11" s="48">
        <f>IF(U6="-",NA(),U6)</f>
        <v>92.59</v>
      </c>
      <c r="W11" s="48">
        <f>IF(V6="-",NA(),V6)</f>
        <v>137.74</v>
      </c>
      <c r="X11" s="48">
        <f>IF(W6="-",NA(),W6)</f>
        <v>130.84</v>
      </c>
      <c r="Y11" s="48">
        <f>IF(X6="-",NA(),X6)</f>
        <v>121.24</v>
      </c>
      <c r="AE11" s="47" t="s">
        <v>23</v>
      </c>
      <c r="AF11" s="48">
        <f>IF(AE6="-",NA(),AE6)</f>
        <v>0</v>
      </c>
      <c r="AG11" s="48">
        <f>IF(AF6="-",NA(),AF6)</f>
        <v>0</v>
      </c>
      <c r="AH11" s="48">
        <f>IF(AG6="-",NA(),AG6)</f>
        <v>0</v>
      </c>
      <c r="AI11" s="48">
        <f>IF(AH6="-",NA(),AH6)</f>
        <v>0</v>
      </c>
      <c r="AJ11" s="48">
        <f>IF(AI6="-",NA(),AI6)</f>
        <v>0</v>
      </c>
      <c r="AP11" s="47" t="s">
        <v>23</v>
      </c>
      <c r="AQ11" s="48">
        <f>IF(AP6="-",NA(),AP6)</f>
        <v>7196.92</v>
      </c>
      <c r="AR11" s="48">
        <f>IF(AQ6="-",NA(),AQ6)</f>
        <v>1454.36</v>
      </c>
      <c r="AS11" s="48">
        <f>IF(AR6="-",NA(),AR6)</f>
        <v>5992.19</v>
      </c>
      <c r="AT11" s="48">
        <f>IF(AS6="-",NA(),AS6)</f>
        <v>8022.82</v>
      </c>
      <c r="AU11" s="48">
        <f>IF(AT6="-",NA(),AT6)</f>
        <v>9492.51</v>
      </c>
      <c r="BA11" s="47" t="s">
        <v>23</v>
      </c>
      <c r="BB11" s="48">
        <f>IF(BA6="-",NA(),BA6)</f>
        <v>0</v>
      </c>
      <c r="BC11" s="48">
        <f>IF(BB6="-",NA(),BB6)</f>
        <v>0</v>
      </c>
      <c r="BD11" s="48">
        <f>IF(BC6="-",NA(),BC6)</f>
        <v>0</v>
      </c>
      <c r="BE11" s="48">
        <f>IF(BD6="-",NA(),BD6)</f>
        <v>0</v>
      </c>
      <c r="BF11" s="48">
        <f>IF(BE6="-",NA(),BE6)</f>
        <v>0</v>
      </c>
      <c r="BL11" s="47" t="s">
        <v>23</v>
      </c>
      <c r="BM11" s="48">
        <f>IF(BL6="-",NA(),BL6)</f>
        <v>115.56</v>
      </c>
      <c r="BN11" s="48">
        <f>IF(BM6="-",NA(),BM6)</f>
        <v>90.84</v>
      </c>
      <c r="BO11" s="48">
        <f>IF(BN6="-",NA(),BN6)</f>
        <v>137.94999999999999</v>
      </c>
      <c r="BP11" s="48">
        <f>IF(BO6="-",NA(),BO6)</f>
        <v>130.93</v>
      </c>
      <c r="BQ11" s="48">
        <f>IF(BP6="-",NA(),BP6)</f>
        <v>122.34</v>
      </c>
      <c r="BW11" s="47" t="s">
        <v>23</v>
      </c>
      <c r="BX11" s="48">
        <f>IF(BW6="-",NA(),BW6)</f>
        <v>24.86</v>
      </c>
      <c r="BY11" s="48">
        <f>IF(BX6="-",NA(),BX6)</f>
        <v>31.82</v>
      </c>
      <c r="BZ11" s="48">
        <f>IF(BY6="-",NA(),BY6)</f>
        <v>20.57</v>
      </c>
      <c r="CA11" s="48">
        <f>IF(BZ6="-",NA(),BZ6)</f>
        <v>21.79</v>
      </c>
      <c r="CB11" s="48">
        <f>IF(CA6="-",NA(),CA6)</f>
        <v>23.35</v>
      </c>
      <c r="CH11" s="47" t="s">
        <v>23</v>
      </c>
      <c r="CI11" s="48">
        <f>IF(CH6="-",NA(),CH6)</f>
        <v>98.6</v>
      </c>
      <c r="CJ11" s="48">
        <f>IF(CI6="-",NA(),CI6)</f>
        <v>98.07</v>
      </c>
      <c r="CK11" s="48">
        <f>IF(CJ6="-",NA(),CJ6)</f>
        <v>99.4</v>
      </c>
      <c r="CL11" s="48">
        <f>IF(CK6="-",NA(),CK6)</f>
        <v>99</v>
      </c>
      <c r="CM11" s="48">
        <f>IF(CL6="-",NA(),CL6)</f>
        <v>98.93</v>
      </c>
      <c r="CS11" s="47" t="s">
        <v>23</v>
      </c>
      <c r="CT11" s="48">
        <f>IF(CS6="-",NA(),CS6)</f>
        <v>100</v>
      </c>
      <c r="CU11" s="48">
        <f>IF(CT6="-",NA(),CT6)</f>
        <v>100</v>
      </c>
      <c r="CV11" s="48">
        <f>IF(CU6="-",NA(),CU6)</f>
        <v>100</v>
      </c>
      <c r="CW11" s="48">
        <f>IF(CV6="-",NA(),CV6)</f>
        <v>100</v>
      </c>
      <c r="CX11" s="48">
        <f>IF(CW6="-",NA(),CW6)</f>
        <v>100</v>
      </c>
      <c r="DD11" s="47" t="s">
        <v>23</v>
      </c>
      <c r="DE11" s="48">
        <f>IF(DD6="-",NA(),DD6)</f>
        <v>65.849999999999994</v>
      </c>
      <c r="DF11" s="48">
        <f>IF(DE6="-",NA(),DE6)</f>
        <v>69.77</v>
      </c>
      <c r="DG11" s="48">
        <f>IF(DF6="-",NA(),DF6)</f>
        <v>71.239999999999995</v>
      </c>
      <c r="DH11" s="48">
        <f>IF(DG6="-",NA(),DG6)</f>
        <v>73.09</v>
      </c>
      <c r="DI11" s="48">
        <f>IF(DH6="-",NA(),DH6)</f>
        <v>74.150000000000006</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110.79</v>
      </c>
      <c r="V12" s="48">
        <f>IF(Z6="-",NA(),Z6)</f>
        <v>108.76</v>
      </c>
      <c r="W12" s="48">
        <f>IF(AA6="-",NA(),AA6)</f>
        <v>110.19</v>
      </c>
      <c r="X12" s="48">
        <f>IF(AB6="-",NA(),AB6)</f>
        <v>113.73</v>
      </c>
      <c r="Y12" s="48">
        <f>IF(AC6="-",NA(),AC6)</f>
        <v>115.42</v>
      </c>
      <c r="AE12" s="47" t="s">
        <v>24</v>
      </c>
      <c r="AF12" s="48">
        <f>IF(AJ6="-",NA(),AJ6)</f>
        <v>121.15</v>
      </c>
      <c r="AG12" s="48">
        <f t="shared" ref="AG12:AJ12" si="10">IF(AK6="-",NA(),AK6)</f>
        <v>125.8</v>
      </c>
      <c r="AH12" s="48">
        <f t="shared" si="10"/>
        <v>132.55000000000001</v>
      </c>
      <c r="AI12" s="48">
        <f t="shared" si="10"/>
        <v>134.69</v>
      </c>
      <c r="AJ12" s="48">
        <f t="shared" si="10"/>
        <v>133.63999999999999</v>
      </c>
      <c r="AP12" s="47" t="s">
        <v>24</v>
      </c>
      <c r="AQ12" s="48">
        <f>IF(AU6="-",NA(),AU6)</f>
        <v>868.31</v>
      </c>
      <c r="AR12" s="48">
        <f t="shared" ref="AR12:AU12" si="11">IF(AV6="-",NA(),AV6)</f>
        <v>732.52</v>
      </c>
      <c r="AS12" s="48">
        <f t="shared" si="11"/>
        <v>819.73</v>
      </c>
      <c r="AT12" s="48">
        <f t="shared" si="11"/>
        <v>834.05</v>
      </c>
      <c r="AU12" s="48">
        <f t="shared" si="11"/>
        <v>1011.55</v>
      </c>
      <c r="BA12" s="47" t="s">
        <v>24</v>
      </c>
      <c r="BB12" s="48">
        <f>IF(BF6="-",NA(),BF6)</f>
        <v>504.81</v>
      </c>
      <c r="BC12" s="48">
        <f t="shared" ref="BC12:BF12" si="12">IF(BG6="-",NA(),BG6)</f>
        <v>498.01</v>
      </c>
      <c r="BD12" s="48">
        <f t="shared" si="12"/>
        <v>490.39</v>
      </c>
      <c r="BE12" s="48">
        <f t="shared" si="12"/>
        <v>475.44</v>
      </c>
      <c r="BF12" s="48">
        <f t="shared" si="12"/>
        <v>413.6</v>
      </c>
      <c r="BL12" s="47" t="s">
        <v>24</v>
      </c>
      <c r="BM12" s="48">
        <f>IF(BQ6="-",NA(),BQ6)</f>
        <v>94.91</v>
      </c>
      <c r="BN12" s="48">
        <f t="shared" ref="BN12:BQ12" si="13">IF(BR6="-",NA(),BR6)</f>
        <v>90.22</v>
      </c>
      <c r="BO12" s="48">
        <f t="shared" si="13"/>
        <v>90.8</v>
      </c>
      <c r="BP12" s="48">
        <f t="shared" si="13"/>
        <v>93.49</v>
      </c>
      <c r="BQ12" s="48">
        <f t="shared" si="13"/>
        <v>94.77</v>
      </c>
      <c r="BW12" s="47" t="s">
        <v>24</v>
      </c>
      <c r="BX12" s="48">
        <f>IF(CB6="-",NA(),CB6)</f>
        <v>47.36</v>
      </c>
      <c r="BY12" s="48">
        <f t="shared" ref="BY12:CB12" si="14">IF(CC6="-",NA(),CC6)</f>
        <v>49.94</v>
      </c>
      <c r="BZ12" s="48">
        <f t="shared" si="14"/>
        <v>50.56</v>
      </c>
      <c r="CA12" s="48">
        <f t="shared" si="14"/>
        <v>49.4</v>
      </c>
      <c r="CB12" s="48">
        <f t="shared" si="14"/>
        <v>49.51</v>
      </c>
      <c r="CH12" s="47" t="s">
        <v>24</v>
      </c>
      <c r="CI12" s="48">
        <f>IF(CM6="-",NA(),CM6)</f>
        <v>35.22</v>
      </c>
      <c r="CJ12" s="48">
        <f t="shared" ref="CJ12:CM12" si="15">IF(CN6="-",NA(),CN6)</f>
        <v>34.92</v>
      </c>
      <c r="CK12" s="48">
        <f t="shared" si="15"/>
        <v>34.19</v>
      </c>
      <c r="CL12" s="48">
        <f t="shared" si="15"/>
        <v>36.65</v>
      </c>
      <c r="CM12" s="48">
        <f t="shared" si="15"/>
        <v>33.29</v>
      </c>
      <c r="CS12" s="47" t="s">
        <v>24</v>
      </c>
      <c r="CT12" s="48">
        <f>IF(CX6="-",NA(),CX6)</f>
        <v>51.42</v>
      </c>
      <c r="CU12" s="48">
        <f t="shared" ref="CU12:CX12" si="16">IF(CY6="-",NA(),CY6)</f>
        <v>50.9</v>
      </c>
      <c r="CV12" s="48">
        <f t="shared" si="16"/>
        <v>49.05</v>
      </c>
      <c r="CW12" s="48">
        <f t="shared" si="16"/>
        <v>50.94</v>
      </c>
      <c r="CX12" s="48">
        <f t="shared" si="16"/>
        <v>49.76</v>
      </c>
      <c r="DD12" s="47" t="s">
        <v>24</v>
      </c>
      <c r="DE12" s="48">
        <f>IF(DI6="-",NA(),DI6)</f>
        <v>53.49</v>
      </c>
      <c r="DF12" s="48">
        <f t="shared" ref="DF12:DI12" si="17">IF(DJ6="-",NA(),DJ6)</f>
        <v>54.3</v>
      </c>
      <c r="DG12" s="48">
        <f t="shared" si="17"/>
        <v>55.32</v>
      </c>
      <c r="DH12" s="48">
        <f t="shared" si="17"/>
        <v>55.08</v>
      </c>
      <c r="DI12" s="48">
        <f t="shared" si="17"/>
        <v>56.95</v>
      </c>
      <c r="DO12" s="47" t="s">
        <v>24</v>
      </c>
      <c r="DP12" s="48">
        <f>IF(DT6="-",NA(),DT6)</f>
        <v>3.28</v>
      </c>
      <c r="DQ12" s="48">
        <f t="shared" ref="DQ12:DT12" si="18">IF(DU6="-",NA(),DU6)</f>
        <v>4.66</v>
      </c>
      <c r="DR12" s="48">
        <f t="shared" si="18"/>
        <v>7.35</v>
      </c>
      <c r="DS12" s="48">
        <f t="shared" si="18"/>
        <v>7.6</v>
      </c>
      <c r="DT12" s="48">
        <f t="shared" si="18"/>
        <v>7.9</v>
      </c>
      <c r="DZ12" s="47" t="s">
        <v>24</v>
      </c>
      <c r="EA12" s="48">
        <f>IF(EE6="-",NA(),EE6)</f>
        <v>0.02</v>
      </c>
      <c r="EB12" s="48">
        <f t="shared" ref="EB12:EE12" si="19">IF(EF6="-",NA(),EF6)</f>
        <v>0.06</v>
      </c>
      <c r="EC12" s="48">
        <f t="shared" si="19"/>
        <v>0.09</v>
      </c>
      <c r="ED12" s="48">
        <f t="shared" si="19"/>
        <v>0.4</v>
      </c>
      <c r="EE12" s="48">
        <f t="shared" si="19"/>
        <v>0.14000000000000001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横山　祐太</cp:lastModifiedBy>
  <cp:lastPrinted>2024-01-18T01:09:21Z</cp:lastPrinted>
  <dcterms:created xsi:type="dcterms:W3CDTF">2023-12-05T01:31:32Z</dcterms:created>
  <dcterms:modified xsi:type="dcterms:W3CDTF">2024-03-12T07:01:49Z</dcterms:modified>
  <cp:category/>
</cp:coreProperties>
</file>