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SV\User$\101212\Desktop\20250217（上越市・水道事業）【2.20(木)17時〆切・理財】公営企業の経営比較分析表の確認書について\回答\"/>
    </mc:Choice>
  </mc:AlternateContent>
  <workbookProtection workbookAlgorithmName="SHA-512" workbookHashValue="FlGGWs2kL5Ru0DHgBjjl7cp72WCQNIrmlmED+jM2BSSToXALGPmW5uItAiIxciCue0bsL1rVriXhdIcwj4ixSg==" workbookSaltValue="/UmKKxfKwgq0IMPl71ly0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<sst xmlns="http://schemas.openxmlformats.org/spreadsheetml/2006/main" count="228" uniqueCount="111">
  <si>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</si>
  <si>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</si>
  <si>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</si>
  <si>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</si>
  <si>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</si>
  <si>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</si>
  <si>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</si>
  <si>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</si>
  <si>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</si>
  <si>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</si>
  <si>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</si>
  <si>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</si>
  <si>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</si>
  <si>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</si>
  <si>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</si>
  <si>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</si>
  <si>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</si>
  <si>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</si>
  <si>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</si>
  <si>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</si>
  <si>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</si>
  <si>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</si>
  <si>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</si>
  <si>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</si>
  <si>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</si>
  <si>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</si>
  <si>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</si>
  <si>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</si>
  <si>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</si>
  <si>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</si>
  <si>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</si>
  <si>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</si>
  <si>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</si>
  <si>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</si>
  <si>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</si>
  <si>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</si>
  <si>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</si>
  <si>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</si>
  <si>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</si>
  <si>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</si>
  <si>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</si>
  <si>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</si>
  <si>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</si>
  <si>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</si>
  <si>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</si>
  <si>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</si>
  <si>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</si>
  <si>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</si>
  <si>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</si>
  <si>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</si>
  <si>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</si>
  <si>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</si>
  <si>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</si>
  <si>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</si>
  <si>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</si>
  <si>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</si>
  <si>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</si>
  <si>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</si>
  <si>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</si>
  <si>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</si>
  <si>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</si>
  <si>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</si>
  <si>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</si>
  <si>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</si>
  <si>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</si>
  <si>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</si>
  <si>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</si>
  <si>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</si>
  <si>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</si>
  <si>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</si>
  <si>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</si>
  <si>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</si>
  <si>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</si>
  <si>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</si>
  <si>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</si>
  <si>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</si>
  <si>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</si>
  <si>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</si>
  <si>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</si>
  <si>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</si>
  <si>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</si>
  <si>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</si>
  <si>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</si>
  <si>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</si>
  <si>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</si>
  <si>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</si>
  <si>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</si>
  <si>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</si>
  <si>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</si>
  <si>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</si>
  <si>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</si>
  <si>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</si>
  <si>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上越市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</si>
  <si>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</si>
  <si>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</si>
  <si>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</si>
  <si>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</si>
  <si>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</si>
  <si>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</si>
  <si>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</si>
  <si>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</si>
  <si>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</si>
  <si>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</si>
  <si>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</si>
  <si>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</si>
  <si>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</si>
  <si>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</si>
  <si>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</si>
  <si>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昨今の水道事業を取り巻く環境は、給水人口の減少や節水型機器の普及などにより、有収水量の増加が見込めないことに加え、老朽化する施設や管路の更新、耐震化の実施による資本費の増加が見込まれ、一層厳しい経営環境が予測される。
このような中、将来にわたり安全で安定した水道水の供給と健全な経営を維持していくため、令和5年度以降の水道事業の経営指針・実施計画として「上越市第3次水道事業中期経営計画」を策定した。今後は、この計画に基づき、人口減少に対応した管路のダウンサイジングや施設の長寿命化により将来の更新需要を抑制するとともに、市民生活に欠くことのできない重要なライフラインとして、将来にわたり安全で安定した供給と健全な経営に努めていく。</t>
    <rPh sb="310" eb="311">
      <t>ツト</t>
    </rPh>
    <phoneticPr fontId="4"/>
  </si>
  <si>
    <r>
      <t>「①経常収支比率」、「⑤料金回収率」は、100％を上回っており類似団体平均より高い水準であるが、給水収益が減少傾向にあることや老朽化した施設等の更新が増加してくることから、継続して経費の削減に努めていく。
「②累積欠損金比率」は、0％を維持しており、経営の健全性を確保している。
「③流動比率」は、100％を上回っており、類似団体平均より高い水準で短期的な支払能力を維持している。
「④企業債残高対給水収益比率」は、類似団体平均より低い水準であり、企業債の新規借入を抑制することにより、比率の減少に努めている。
「⑥給水原価」は、前年度に比べ</t>
    </r>
    <r>
      <rPr>
        <sz val="11"/>
        <rFont val="ＭＳ ゴシック"/>
        <family val="3"/>
        <charset val="128"/>
      </rPr>
      <t>、管路及び施設の修繕費が増加したことに伴い、</t>
    </r>
    <r>
      <rPr>
        <sz val="11"/>
        <color theme="1"/>
        <rFont val="ＭＳ ゴシック"/>
        <family val="3"/>
        <charset val="128"/>
      </rPr>
      <t>指標値が増加した。今後は浄水場などの施設更新により、減価償却費等が増加するため、経費の削減や有収率の維持に努めていく。
「⑦施設利用率」は、人口減少等に伴う配水量減少により、類似団体平均より低い水準にある。水需要の動向を踏まえ、計画的に施設の統廃合やダウンサイジングを行い、配水運用の効率化を図っていく。
「⑧有収率」は、漏水調査で箇所を特定し、修繕を行ったことにより類似団体平均よりも高い水準を維持している。今後も老朽化した管路の更新や漏水の早期発見・修理に努め、高い水準を維持していく。</t>
    </r>
    <rPh sb="216" eb="217">
      <t>ヒク</t>
    </rPh>
    <rPh sb="269" eb="270">
      <t>クラ</t>
    </rPh>
    <rPh sb="272" eb="274">
      <t>カンロ</t>
    </rPh>
    <rPh sb="274" eb="275">
      <t>オヨ</t>
    </rPh>
    <rPh sb="276" eb="278">
      <t>シセツ</t>
    </rPh>
    <rPh sb="279" eb="282">
      <t>シュウゼンヒ</t>
    </rPh>
    <rPh sb="283" eb="285">
      <t>ゾウカ</t>
    </rPh>
    <rPh sb="297" eb="299">
      <t>ゾウカ</t>
    </rPh>
    <rPh sb="302" eb="304">
      <t>コンゴ</t>
    </rPh>
    <phoneticPr fontId="4"/>
  </si>
  <si>
    <t>「①有形固定資産減価償却率」、「②管路経年化率」は、類似団体平均に比べ低い水準を維持しているが、今後更新需要のピークを迎えることから、指標値は年々上昇すると見込んでいる。特に、浄水場など管路以外の施設の老朽化が進んでいるため、適正な維持管理を行うことにより施設の長寿命化を図っていく。
「③管路更新率」は、大口径の基幹管路の更新を優先的に実施していることから、類似団体平均より低い水準である。今後、大口径以外の基幹管路及び配水支管の更新を中心に行っていくことから、更新率は現在よりも上昇していくと見込んでいる。</t>
    <rPh sb="188" eb="18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</si>
</sst>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0.78</c:v>
                </c:pt>
                <c:pt idx="1">
                  <c:v>0.84</c:v>
                </c:pt>
                <c:pt idx="2">
                  <c:v>0.75</c:v>
                </c:pt>
                <c:pt idx="3">
                  <c:v>0.53</c:v>
                </c:pt>
                <c:pt idx="4">
                  <c:v>0.56999999999999995</c:v>
                </c:pt>
              </c:numCache>
            </c:numRef>
          </c:val>
          <c:extLst>
            <c:ext xmlns:c16="http://schemas.microsoft.com/office/drawing/2014/chart" uri="{C3380CC4-5D6E-409C-BE32-E72D297353CC}">
              <c16:uniqueId val="{00000000-D754-42E0-B91F-99EA492222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D754-42E0-B91F-99EA492222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46.1</c:v>
                </c:pt>
                <c:pt idx="1">
                  <c:v>47.38</c:v>
                </c:pt>
                <c:pt idx="2">
                  <c:v>47.18</c:v>
                </c:pt>
                <c:pt idx="3">
                  <c:v>46.64</c:v>
                </c:pt>
                <c:pt idx="4">
                  <c:v>45.97</c:v>
                </c:pt>
              </c:numCache>
            </c:numRef>
          </c:val>
          <c:extLst>
            <c:ext xmlns:c16="http://schemas.microsoft.com/office/drawing/2014/chart" uri="{C3380CC4-5D6E-409C-BE32-E72D297353CC}">
              <c16:uniqueId val="{00000000-73F0-4278-AFD0-EC1AEB4B5E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73F0-4278-AFD0-EC1AEB4B5E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94.24</c:v>
                </c:pt>
                <c:pt idx="1">
                  <c:v>93.86</c:v>
                </c:pt>
                <c:pt idx="2">
                  <c:v>94.07</c:v>
                </c:pt>
                <c:pt idx="3">
                  <c:v>93.06</c:v>
                </c:pt>
                <c:pt idx="4">
                  <c:v>92.39</c:v>
                </c:pt>
              </c:numCache>
            </c:numRef>
          </c:val>
          <c:extLst>
            <c:ext xmlns:c16="http://schemas.microsoft.com/office/drawing/2014/chart" uri="{C3380CC4-5D6E-409C-BE32-E72D297353CC}">
              <c16:uniqueId val="{00000000-4F4F-4AB0-A64B-B8D69006241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4F4F-4AB0-A64B-B8D69006241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123.53</c:v>
                </c:pt>
                <c:pt idx="1">
                  <c:v>121.34</c:v>
                </c:pt>
                <c:pt idx="2">
                  <c:v>124.22</c:v>
                </c:pt>
                <c:pt idx="3">
                  <c:v>122.49</c:v>
                </c:pt>
                <c:pt idx="4">
                  <c:v>119.54</c:v>
                </c:pt>
              </c:numCache>
            </c:numRef>
          </c:val>
          <c:extLst>
            <c:ext xmlns:c16="http://schemas.microsoft.com/office/drawing/2014/chart" uri="{C3380CC4-5D6E-409C-BE32-E72D297353CC}">
              <c16:uniqueId val="{00000000-007D-489B-B953-83BA6FE161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007D-489B-B953-83BA6FE161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46.73</c:v>
                </c:pt>
                <c:pt idx="1">
                  <c:v>47.88</c:v>
                </c:pt>
                <c:pt idx="2">
                  <c:v>48.87</c:v>
                </c:pt>
                <c:pt idx="3">
                  <c:v>49.88</c:v>
                </c:pt>
                <c:pt idx="4">
                  <c:v>50.87</c:v>
                </c:pt>
              </c:numCache>
            </c:numRef>
          </c:val>
          <c:extLst>
            <c:ext xmlns:c16="http://schemas.microsoft.com/office/drawing/2014/chart" uri="{C3380CC4-5D6E-409C-BE32-E72D297353CC}">
              <c16:uniqueId val="{00000000-D460-4060-A574-D2318131BB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D460-4060-A574-D2318131BB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9.25</c:v>
                </c:pt>
                <c:pt idx="1">
                  <c:v>11.86</c:v>
                </c:pt>
                <c:pt idx="2">
                  <c:v>12.52</c:v>
                </c:pt>
                <c:pt idx="3">
                  <c:v>15.43</c:v>
                </c:pt>
                <c:pt idx="4">
                  <c:v>17.46</c:v>
                </c:pt>
              </c:numCache>
            </c:numRef>
          </c:val>
          <c:extLst>
            <c:ext xmlns:c16="http://schemas.microsoft.com/office/drawing/2014/chart" uri="{C3380CC4-5D6E-409C-BE32-E72D297353CC}">
              <c16:uniqueId val="{00000000-B09B-4530-B6AC-3B4A3D71F2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B09B-4530-B6AC-3B4A3D71F2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E3-4537-93A4-9B3B0272BC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26E3-4537-93A4-9B3B0272BC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669.27</c:v>
                </c:pt>
                <c:pt idx="1">
                  <c:v>638.70000000000005</c:v>
                </c:pt>
                <c:pt idx="2">
                  <c:v>569.41999999999996</c:v>
                </c:pt>
                <c:pt idx="3">
                  <c:v>699.64</c:v>
                </c:pt>
                <c:pt idx="4">
                  <c:v>561.9</c:v>
                </c:pt>
              </c:numCache>
            </c:numRef>
          </c:val>
          <c:extLst>
            <c:ext xmlns:c16="http://schemas.microsoft.com/office/drawing/2014/chart" uri="{C3380CC4-5D6E-409C-BE32-E72D297353CC}">
              <c16:uniqueId val="{00000000-4D2D-4465-9372-4CEE4B52FA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4D2D-4465-9372-4CEE4B52FA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314.48</c:v>
                </c:pt>
                <c:pt idx="1">
                  <c:v>297.97000000000003</c:v>
                </c:pt>
                <c:pt idx="2">
                  <c:v>276.25</c:v>
                </c:pt>
                <c:pt idx="3">
                  <c:v>256.89</c:v>
                </c:pt>
                <c:pt idx="4">
                  <c:v>235.89</c:v>
                </c:pt>
              </c:numCache>
            </c:numRef>
          </c:val>
          <c:extLst>
            <c:ext xmlns:c16="http://schemas.microsoft.com/office/drawing/2014/chart" uri="{C3380CC4-5D6E-409C-BE32-E72D297353CC}">
              <c16:uniqueId val="{00000000-8EAD-4F96-B268-86D0888FBE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8EAD-4F96-B268-86D0888FBE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124.7</c:v>
                </c:pt>
                <c:pt idx="1">
                  <c:v>123.56</c:v>
                </c:pt>
                <c:pt idx="2">
                  <c:v>127.53</c:v>
                </c:pt>
                <c:pt idx="3">
                  <c:v>124.53</c:v>
                </c:pt>
                <c:pt idx="4">
                  <c:v>117.25</c:v>
                </c:pt>
              </c:numCache>
            </c:numRef>
          </c:val>
          <c:extLst>
            <c:ext xmlns:c16="http://schemas.microsoft.com/office/drawing/2014/chart" uri="{C3380CC4-5D6E-409C-BE32-E72D297353CC}">
              <c16:uniqueId val="{00000000-3C31-49A7-B329-B9643548EC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3C31-49A7-B329-B9643548EC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170.8</c:v>
                </c:pt>
                <c:pt idx="1">
                  <c:v>171.02</c:v>
                </c:pt>
                <c:pt idx="2">
                  <c:v>167</c:v>
                </c:pt>
                <c:pt idx="3">
                  <c:v>171.47</c:v>
                </c:pt>
                <c:pt idx="4">
                  <c:v>182.91</c:v>
                </c:pt>
              </c:numCache>
            </c:numRef>
          </c:val>
          <c:extLst>
            <c:ext xmlns:c16="http://schemas.microsoft.com/office/drawing/2014/chart" uri="{C3380CC4-5D6E-409C-BE32-E72D297353CC}">
              <c16:uniqueId val="{00000000-EF2E-4AEE-8A93-8CE6F99D05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EF2E-4AEE-8A93-8CE6F99D05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O6" sqref="BO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新潟県　上越市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182911</v>
      </c>
      <c r="AM8" s="44"/>
      <c r="AN8" s="44"/>
      <c r="AO8" s="44"/>
      <c r="AP8" s="44"/>
      <c r="AQ8" s="44"/>
      <c r="AR8" s="44"/>
      <c r="AS8" s="44"/>
      <c r="AT8" s="45">
        <f>データ!$S$6</f>
        <v>973.89</v>
      </c>
      <c r="AU8" s="46"/>
      <c r="AV8" s="46"/>
      <c r="AW8" s="46"/>
      <c r="AX8" s="46"/>
      <c r="AY8" s="46"/>
      <c r="AZ8" s="46"/>
      <c r="BA8" s="46"/>
      <c r="BB8" s="47">
        <f>データ!$T$6</f>
        <v>187.81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85.87</v>
      </c>
      <c r="J10" s="46"/>
      <c r="K10" s="46"/>
      <c r="L10" s="46"/>
      <c r="M10" s="46"/>
      <c r="N10" s="46"/>
      <c r="O10" s="80"/>
      <c r="P10" s="47">
        <f>データ!$P$6</f>
        <v>99.99</v>
      </c>
      <c r="Q10" s="47"/>
      <c r="R10" s="47"/>
      <c r="S10" s="47"/>
      <c r="T10" s="47"/>
      <c r="U10" s="47"/>
      <c r="V10" s="47"/>
      <c r="W10" s="44">
        <f>データ!$Q$6</f>
        <v>3228</v>
      </c>
      <c r="X10" s="44"/>
      <c r="Y10" s="44"/>
      <c r="Z10" s="44"/>
      <c r="AA10" s="44"/>
      <c r="AB10" s="44"/>
      <c r="AC10" s="44"/>
      <c r="AD10" s="2"/>
      <c r="AE10" s="2"/>
      <c r="AF10" s="2"/>
      <c r="AG10" s="2"/>
      <c r="AH10" s="2"/>
      <c r="AI10" s="2"/>
      <c r="AJ10" s="2"/>
      <c r="AK10" s="2"/>
      <c r="AL10" s="44">
        <f>データ!$U$6</f>
        <v>181490</v>
      </c>
      <c r="AM10" s="44"/>
      <c r="AN10" s="44"/>
      <c r="AO10" s="44"/>
      <c r="AP10" s="44"/>
      <c r="AQ10" s="44"/>
      <c r="AR10" s="44"/>
      <c r="AS10" s="44"/>
      <c r="AT10" s="45">
        <f>データ!$V$6</f>
        <v>627.17999999999995</v>
      </c>
      <c r="AU10" s="46"/>
      <c r="AV10" s="46"/>
      <c r="AW10" s="46"/>
      <c r="AX10" s="46"/>
      <c r="AY10" s="46"/>
      <c r="AZ10" s="46"/>
      <c r="BA10" s="46"/>
      <c r="BB10" s="47">
        <f>データ!$W$6</f>
        <v>289.37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108</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xap7pg0cJ+ftgPcCeaArpKx3OGrgKbtyMfhHfGsk5hh1r5+7yXBPgHZm/cD0CVFUS1u9tP9s1wUKYzPlZ8q/A==" saltValue="Q2SwLl7Bzs+82NqDm5V/2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152226</v>
      </c>
      <c r="D6" s="20">
        <f t="shared" si="3"/>
        <v>46</v>
      </c>
      <c r="E6" s="20">
        <f t="shared" si="3"/>
        <v>1</v>
      </c>
      <c r="F6" s="20">
        <f t="shared" si="3"/>
        <v>0</v>
      </c>
      <c r="G6" s="20">
        <f t="shared" si="3"/>
        <v>1</v>
      </c>
      <c r="H6" s="20" t="str">
        <f t="shared" si="3"/>
        <v>新潟県　上越市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85.87</v>
      </c>
      <c r="P6" s="21">
        <f t="shared" si="3"/>
        <v>99.99</v>
      </c>
      <c r="Q6" s="21">
        <f t="shared" si="3"/>
        <v>3228</v>
      </c>
      <c r="R6" s="21">
        <f t="shared" si="3"/>
        <v>182911</v>
      </c>
      <c r="S6" s="21">
        <f t="shared" si="3"/>
        <v>973.89</v>
      </c>
      <c r="T6" s="21">
        <f t="shared" si="3"/>
        <v>187.81</v>
      </c>
      <c r="U6" s="21">
        <f t="shared" si="3"/>
        <v>181490</v>
      </c>
      <c r="V6" s="21">
        <f t="shared" si="3"/>
        <v>627.17999999999995</v>
      </c>
      <c r="W6" s="21">
        <f t="shared" si="3"/>
        <v>289.37</v>
      </c>
      <c r="X6" s="22">
        <f>IF(X7="",NA(),X7)</f>
        <v>123.53</v>
      </c>
      <c r="Y6" s="22">
        <f t="shared" ref="Y6:AG6" si="4">IF(Y7="",NA(),Y7)</f>
        <v>121.34</v>
      </c>
      <c r="Z6" s="22">
        <f t="shared" si="4"/>
        <v>124.22</v>
      </c>
      <c r="AA6" s="22">
        <f t="shared" si="4"/>
        <v>122.49</v>
      </c>
      <c r="AB6" s="22">
        <f t="shared" si="4"/>
        <v>119.54</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669.27</v>
      </c>
      <c r="AU6" s="22">
        <f t="shared" ref="AU6:BC6" si="6">IF(AU7="",NA(),AU7)</f>
        <v>638.70000000000005</v>
      </c>
      <c r="AV6" s="22">
        <f t="shared" si="6"/>
        <v>569.41999999999996</v>
      </c>
      <c r="AW6" s="22">
        <f t="shared" si="6"/>
        <v>699.64</v>
      </c>
      <c r="AX6" s="22">
        <f t="shared" si="6"/>
        <v>561.9</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314.48</v>
      </c>
      <c r="BF6" s="22">
        <f t="shared" ref="BF6:BN6" si="7">IF(BF7="",NA(),BF7)</f>
        <v>297.97000000000003</v>
      </c>
      <c r="BG6" s="22">
        <f t="shared" si="7"/>
        <v>276.25</v>
      </c>
      <c r="BH6" s="22">
        <f t="shared" si="7"/>
        <v>256.89</v>
      </c>
      <c r="BI6" s="22">
        <f t="shared" si="7"/>
        <v>235.89</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124.7</v>
      </c>
      <c r="BQ6" s="22">
        <f t="shared" ref="BQ6:BY6" si="8">IF(BQ7="",NA(),BQ7)</f>
        <v>123.56</v>
      </c>
      <c r="BR6" s="22">
        <f t="shared" si="8"/>
        <v>127.53</v>
      </c>
      <c r="BS6" s="22">
        <f t="shared" si="8"/>
        <v>124.53</v>
      </c>
      <c r="BT6" s="22">
        <f t="shared" si="8"/>
        <v>117.25</v>
      </c>
      <c r="BU6" s="22">
        <f t="shared" si="8"/>
        <v>106.11</v>
      </c>
      <c r="BV6" s="22">
        <f t="shared" si="8"/>
        <v>103.75</v>
      </c>
      <c r="BW6" s="22">
        <f t="shared" si="8"/>
        <v>105.3</v>
      </c>
      <c r="BX6" s="22">
        <f t="shared" si="8"/>
        <v>99.41</v>
      </c>
      <c r="BY6" s="22">
        <f t="shared" si="8"/>
        <v>101.11</v>
      </c>
      <c r="BZ6" s="21" t="str">
        <f>IF(BZ7="","",IF(BZ7="-","【-】","【"&amp;SUBSTITUTE(TEXT(BZ7,"#,##0.00"),"-","△")&amp;"】"))</f>
        <v>【97.82】</v>
      </c>
      <c r="CA6" s="22">
        <f>IF(CA7="",NA(),CA7)</f>
        <v>170.8</v>
      </c>
      <c r="CB6" s="22">
        <f t="shared" ref="CB6:CJ6" si="9">IF(CB7="",NA(),CB7)</f>
        <v>171.02</v>
      </c>
      <c r="CC6" s="22">
        <f t="shared" si="9"/>
        <v>167</v>
      </c>
      <c r="CD6" s="22">
        <f t="shared" si="9"/>
        <v>171.47</v>
      </c>
      <c r="CE6" s="22">
        <f t="shared" si="9"/>
        <v>182.91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46.1</v>
      </c>
      <c r="CM6" s="22">
        <f t="shared" ref="CM6:CU6" si="10">IF(CM7="",NA(),CM7)</f>
        <v>47.38</v>
      </c>
      <c r="CN6" s="22">
        <f t="shared" si="10"/>
        <v>47.18</v>
      </c>
      <c r="CO6" s="22">
        <f t="shared" si="10"/>
        <v>46.64</v>
      </c>
      <c r="CP6" s="22">
        <f t="shared" si="10"/>
        <v>45.97</v>
      </c>
      <c r="CQ6" s="22">
        <f t="shared" si="10"/>
        <v>61.71</v>
      </c>
      <c r="CR6" s="22">
        <f t="shared" si="10"/>
        <v>63.12</v>
      </c>
      <c r="CS6" s="22">
        <f t="shared" si="10"/>
        <v>62.57</v>
      </c>
      <c r="CT6" s="22">
        <f t="shared" si="10"/>
        <v>61.56</v>
      </c>
      <c r="CU6" s="22">
        <f t="shared" si="10"/>
        <v>60.84</v>
      </c>
      <c r="CV6" s="21" t="str">
        <f>IF(CV7="","",IF(CV7="-","【-】","【"&amp;SUBSTITUTE(TEXT(CV7,"#,##0.00"),"-","△")&amp;"】"))</f>
        <v>【59.81】</v>
      </c>
      <c r="CW6" s="22">
        <f>IF(CW7="",NA(),CW7)</f>
        <v>94.24</v>
      </c>
      <c r="CX6" s="22">
        <f t="shared" ref="CX6:DF6" si="11">IF(CX7="",NA(),CX7)</f>
        <v>93.86</v>
      </c>
      <c r="CY6" s="22">
        <f t="shared" si="11"/>
        <v>94.07</v>
      </c>
      <c r="CZ6" s="22">
        <f t="shared" si="11"/>
        <v>93.06</v>
      </c>
      <c r="DA6" s="22">
        <f t="shared" si="11"/>
        <v>92.39</v>
      </c>
      <c r="DB6" s="22">
        <f t="shared" si="11"/>
        <v>90.03</v>
      </c>
      <c r="DC6" s="22">
        <f t="shared" si="11"/>
        <v>90.09</v>
      </c>
      <c r="DD6" s="22">
        <f t="shared" si="11"/>
        <v>90.21</v>
      </c>
      <c r="DE6" s="22">
        <f t="shared" si="11"/>
        <v>90.11</v>
      </c>
      <c r="DF6" s="22">
        <f t="shared" si="11"/>
        <v>89.73</v>
      </c>
      <c r="DG6" s="21" t="str">
        <f>IF(DG7="","",IF(DG7="-","【-】","【"&amp;SUBSTITUTE(TEXT(DG7,"#,##0.00"),"-","△")&amp;"】"))</f>
        <v>【89.42】</v>
      </c>
      <c r="DH6" s="22">
        <f>IF(DH7="",NA(),DH7)</f>
        <v>46.73</v>
      </c>
      <c r="DI6" s="22">
        <f t="shared" ref="DI6:DQ6" si="12">IF(DI7="",NA(),DI7)</f>
        <v>47.88</v>
      </c>
      <c r="DJ6" s="22">
        <f t="shared" si="12"/>
        <v>48.87</v>
      </c>
      <c r="DK6" s="22">
        <f t="shared" si="12"/>
        <v>49.88</v>
      </c>
      <c r="DL6" s="22">
        <f t="shared" si="12"/>
        <v>50.87</v>
      </c>
      <c r="DM6" s="22">
        <f t="shared" si="12"/>
        <v>49.6</v>
      </c>
      <c r="DN6" s="22">
        <f t="shared" si="12"/>
        <v>50.31</v>
      </c>
      <c r="DO6" s="22">
        <f t="shared" si="12"/>
        <v>50.74</v>
      </c>
      <c r="DP6" s="22">
        <f t="shared" si="12"/>
        <v>51.49</v>
      </c>
      <c r="DQ6" s="22">
        <f t="shared" si="12"/>
        <v>51.94</v>
      </c>
      <c r="DR6" s="21" t="str">
        <f>IF(DR7="","",IF(DR7="-","【-】","【"&amp;SUBSTITUTE(TEXT(DR7,"#,##0.00"),"-","△")&amp;"】"))</f>
        <v>【52.02】</v>
      </c>
      <c r="DS6" s="22">
        <f>IF(DS7="",NA(),DS7)</f>
        <v>9.25</v>
      </c>
      <c r="DT6" s="22">
        <f t="shared" ref="DT6:EB6" si="13">IF(DT7="",NA(),DT7)</f>
        <v>11.86</v>
      </c>
      <c r="DU6" s="22">
        <f t="shared" si="13"/>
        <v>12.52</v>
      </c>
      <c r="DV6" s="22">
        <f t="shared" si="13"/>
        <v>15.43</v>
      </c>
      <c r="DW6" s="22">
        <f t="shared" si="13"/>
        <v>17.46</v>
      </c>
      <c r="DX6" s="22">
        <f t="shared" si="13"/>
        <v>20.49</v>
      </c>
      <c r="DY6" s="22">
        <f t="shared" si="13"/>
        <v>21.34</v>
      </c>
      <c r="DZ6" s="22">
        <f t="shared" si="13"/>
        <v>23.27</v>
      </c>
      <c r="EA6" s="22">
        <f t="shared" si="13"/>
        <v>25.18</v>
      </c>
      <c r="EB6" s="22">
        <f t="shared" si="13"/>
        <v>26.52</v>
      </c>
      <c r="EC6" s="21" t="str">
        <f>IF(EC7="","",IF(EC7="-","【-】","【"&amp;SUBSTITUTE(TEXT(EC7,"#,##0.00"),"-","△")&amp;"】"))</f>
        <v>【25.37】</v>
      </c>
      <c r="ED6" s="22">
        <f>IF(ED7="",NA(),ED7)</f>
        <v>0.78</v>
      </c>
      <c r="EE6" s="22">
        <f t="shared" ref="EE6:EM6" si="14">IF(EE7="",NA(),EE7)</f>
        <v>0.84</v>
      </c>
      <c r="EF6" s="22">
        <f t="shared" si="14"/>
        <v>0.75</v>
      </c>
      <c r="EG6" s="22">
        <f t="shared" si="14"/>
        <v>0.53</v>
      </c>
      <c r="EH6" s="22">
        <f t="shared" si="14"/>
        <v>0.56999999999999995</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152226</v>
      </c>
      <c r="D7" s="24">
        <v>46</v>
      </c>
      <c r="E7" s="24">
        <v>1</v>
      </c>
      <c r="F7" s="24">
        <v>0</v>
      </c>
      <c r="G7" s="24">
        <v>1</v>
      </c>
      <c r="H7" s="24" t="s">
        <v>92</v>
      </c>
      <c r="I7" s="24" t="s">
        <v>93</v>
      </c>
      <c r="J7" s="24" t="s">
        <v>94</v>
      </c>
      <c r="K7" s="24" t="s">
        <v>95</v>
      </c>
      <c r="L7" s="24" t="s">
        <v>96</v>
      </c>
      <c r="M7" s="24" t="s">
        <v>97</v>
      </c>
      <c r="N7" s="25" t="s">
        <v>98</v>
      </c>
      <c r="O7" s="25">
        <v>85.87</v>
      </c>
      <c r="P7" s="25">
        <v>99.99</v>
      </c>
      <c r="Q7" s="25">
        <v>3228</v>
      </c>
      <c r="R7" s="25">
        <v>182911</v>
      </c>
      <c r="S7" s="25">
        <v>973.89</v>
      </c>
      <c r="T7" s="25">
        <v>187.81</v>
      </c>
      <c r="U7" s="25">
        <v>181490</v>
      </c>
      <c r="V7" s="25">
        <v>627.17999999999995</v>
      </c>
      <c r="W7" s="25">
        <v>289.37</v>
      </c>
      <c r="X7" s="25">
        <v>123.53</v>
      </c>
      <c r="Y7" s="25">
        <v>121.34</v>
      </c>
      <c r="Z7" s="25">
        <v>124.22</v>
      </c>
      <c r="AA7" s="25">
        <v>122.49</v>
      </c>
      <c r="AB7" s="25">
        <v>119.54</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669.27</v>
      </c>
      <c r="AU7" s="25">
        <v>638.70000000000005</v>
      </c>
      <c r="AV7" s="25">
        <v>569.41999999999996</v>
      </c>
      <c r="AW7" s="25">
        <v>699.64</v>
      </c>
      <c r="AX7" s="25">
        <v>561.9</v>
      </c>
      <c r="AY7" s="25">
        <v>309.10000000000002</v>
      </c>
      <c r="AZ7" s="25">
        <v>306.08</v>
      </c>
      <c r="BA7" s="25">
        <v>306.14999999999998</v>
      </c>
      <c r="BB7" s="25">
        <v>297.54000000000002</v>
      </c>
      <c r="BC7" s="25">
        <v>289.44</v>
      </c>
      <c r="BD7" s="25">
        <v>243.36</v>
      </c>
      <c r="BE7" s="25">
        <v>314.48</v>
      </c>
      <c r="BF7" s="25">
        <v>297.97000000000003</v>
      </c>
      <c r="BG7" s="25">
        <v>276.25</v>
      </c>
      <c r="BH7" s="25">
        <v>256.89</v>
      </c>
      <c r="BI7" s="25">
        <v>235.89</v>
      </c>
      <c r="BJ7" s="25">
        <v>290.42</v>
      </c>
      <c r="BK7" s="25">
        <v>294.66000000000003</v>
      </c>
      <c r="BL7" s="25">
        <v>285.27</v>
      </c>
      <c r="BM7" s="25">
        <v>294.73</v>
      </c>
      <c r="BN7" s="25">
        <v>301.23</v>
      </c>
      <c r="BO7" s="25">
        <v>265.93</v>
      </c>
      <c r="BP7" s="25">
        <v>124.7</v>
      </c>
      <c r="BQ7" s="25">
        <v>123.56</v>
      </c>
      <c r="BR7" s="25">
        <v>127.53</v>
      </c>
      <c r="BS7" s="25">
        <v>124.53</v>
      </c>
      <c r="BT7" s="25">
        <v>117.25</v>
      </c>
      <c r="BU7" s="25">
        <v>106.11</v>
      </c>
      <c r="BV7" s="25">
        <v>103.75</v>
      </c>
      <c r="BW7" s="25">
        <v>105.3</v>
      </c>
      <c r="BX7" s="25">
        <v>99.41</v>
      </c>
      <c r="BY7" s="25">
        <v>101.11</v>
      </c>
      <c r="BZ7" s="25">
        <v>97.82</v>
      </c>
      <c r="CA7" s="25">
        <v>170.8</v>
      </c>
      <c r="CB7" s="25">
        <v>171.02</v>
      </c>
      <c r="CC7" s="25">
        <v>167</v>
      </c>
      <c r="CD7" s="25">
        <v>171.47</v>
      </c>
      <c r="CE7" s="25">
        <v>182.91</v>
      </c>
      <c r="CF7" s="25">
        <v>161.03</v>
      </c>
      <c r="CG7" s="25">
        <v>159.93</v>
      </c>
      <c r="CH7" s="25">
        <v>162.77000000000001</v>
      </c>
      <c r="CI7" s="25">
        <v>170.87</v>
      </c>
      <c r="CJ7" s="25">
        <v>171.09</v>
      </c>
      <c r="CK7" s="25">
        <v>177.56</v>
      </c>
      <c r="CL7" s="25">
        <v>46.1</v>
      </c>
      <c r="CM7" s="25">
        <v>47.38</v>
      </c>
      <c r="CN7" s="25">
        <v>47.18</v>
      </c>
      <c r="CO7" s="25">
        <v>46.64</v>
      </c>
      <c r="CP7" s="25">
        <v>45.97</v>
      </c>
      <c r="CQ7" s="25">
        <v>61.71</v>
      </c>
      <c r="CR7" s="25">
        <v>63.12</v>
      </c>
      <c r="CS7" s="25">
        <v>62.57</v>
      </c>
      <c r="CT7" s="25">
        <v>61.56</v>
      </c>
      <c r="CU7" s="25">
        <v>60.84</v>
      </c>
      <c r="CV7" s="25">
        <v>59.81</v>
      </c>
      <c r="CW7" s="25">
        <v>94.24</v>
      </c>
      <c r="CX7" s="25">
        <v>93.86</v>
      </c>
      <c r="CY7" s="25">
        <v>94.07</v>
      </c>
      <c r="CZ7" s="25">
        <v>93.06</v>
      </c>
      <c r="DA7" s="25">
        <v>92.39</v>
      </c>
      <c r="DB7" s="25">
        <v>90.03</v>
      </c>
      <c r="DC7" s="25">
        <v>90.09</v>
      </c>
      <c r="DD7" s="25">
        <v>90.21</v>
      </c>
      <c r="DE7" s="25">
        <v>90.11</v>
      </c>
      <c r="DF7" s="25">
        <v>89.73</v>
      </c>
      <c r="DG7" s="25">
        <v>89.42</v>
      </c>
      <c r="DH7" s="25">
        <v>46.73</v>
      </c>
      <c r="DI7" s="25">
        <v>47.88</v>
      </c>
      <c r="DJ7" s="25">
        <v>48.87</v>
      </c>
      <c r="DK7" s="25">
        <v>49.88</v>
      </c>
      <c r="DL7" s="25">
        <v>50.87</v>
      </c>
      <c r="DM7" s="25">
        <v>49.6</v>
      </c>
      <c r="DN7" s="25">
        <v>50.31</v>
      </c>
      <c r="DO7" s="25">
        <v>50.74</v>
      </c>
      <c r="DP7" s="25">
        <v>51.49</v>
      </c>
      <c r="DQ7" s="25">
        <v>51.94</v>
      </c>
      <c r="DR7" s="25">
        <v>52.02</v>
      </c>
      <c r="DS7" s="25">
        <v>9.25</v>
      </c>
      <c r="DT7" s="25">
        <v>11.86</v>
      </c>
      <c r="DU7" s="25">
        <v>12.52</v>
      </c>
      <c r="DV7" s="25">
        <v>15.43</v>
      </c>
      <c r="DW7" s="25">
        <v>17.46</v>
      </c>
      <c r="DX7" s="25">
        <v>20.49</v>
      </c>
      <c r="DY7" s="25">
        <v>21.34</v>
      </c>
      <c r="DZ7" s="25">
        <v>23.27</v>
      </c>
      <c r="EA7" s="25">
        <v>25.18</v>
      </c>
      <c r="EB7" s="25">
        <v>26.52</v>
      </c>
      <c r="EC7" s="25">
        <v>25.37</v>
      </c>
      <c r="ED7" s="25">
        <v>0.78</v>
      </c>
      <c r="EE7" s="25">
        <v>0.84</v>
      </c>
      <c r="EF7" s="25">
        <v>0.75</v>
      </c>
      <c r="EG7" s="25">
        <v>0.53</v>
      </c>
      <c r="EH7" s="25">
        <v>0.56999999999999995</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牛木　義一</cp:lastModifiedBy>
  <dcterms:modified xsi:type="dcterms:W3CDTF">2025-02-18T01:28:14Z</dcterms:modified>
</cp:coreProperties>
</file>