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city.joetsu.niigata.jp\x業務\入札のお知らせ\01 電子入札用設図書（R5年度入札分～）\39_建築住宅課（営繕室含む。）\★★決裁中★★\【ガス水発注】公雨第7-5号 鴨島第一排水区雨水排水ポンプ電気設備工事\"/>
    </mc:Choice>
  </mc:AlternateContent>
  <bookViews>
    <workbookView xWindow="74610" yWindow="32760" windowWidth="28800" windowHeight="13035" tabRatio="831"/>
  </bookViews>
  <sheets>
    <sheet name="参考資料" sheetId="129" r:id="rId1"/>
    <sheet name="本工" sheetId="7" r:id="rId2"/>
    <sheet name="1.機器費" sheetId="29" r:id="rId3"/>
    <sheet name="2.輸送費" sheetId="67" r:id="rId4"/>
    <sheet name="2-1.輸送費単価" sheetId="68" r:id="rId5"/>
    <sheet name="3.直接材料費" sheetId="31" r:id="rId6"/>
    <sheet name="3-1.高圧ｹｰﾌﾞﾙ" sheetId="145" r:id="rId7"/>
    <sheet name="3-2.低圧ｹｰﾌﾞﾙ" sheetId="33" r:id="rId8"/>
    <sheet name="3-3.制御ｹｰﾌﾞﾙ" sheetId="34" r:id="rId9"/>
    <sheet name="3-4.その他電線" sheetId="35" r:id="rId10"/>
    <sheet name="3-5.端末処理材" sheetId="36" r:id="rId11"/>
    <sheet name="3-6.電線管類" sheetId="117" r:id="rId12"/>
    <sheet name="3-7.プルボックス" sheetId="137" r:id="rId13"/>
    <sheet name="3-8.その他材料" sheetId="138" r:id="rId14"/>
    <sheet name="3-9.鋼材加工品" sheetId="131" r:id="rId15"/>
    <sheet name="4.一般労務費" sheetId="41" r:id="rId16"/>
    <sheet name="5.技術労務費" sheetId="42" r:id="rId17"/>
    <sheet name="6.複合工費" sheetId="43" r:id="rId18"/>
    <sheet name="6-1.金ごて仕上げ" sheetId="140" r:id="rId19"/>
    <sheet name="据付" sheetId="133" r:id="rId20"/>
    <sheet name="配線類" sheetId="134" r:id="rId21"/>
    <sheet name="試験" sheetId="141" r:id="rId22"/>
    <sheet name="機器単価表" sheetId="130" r:id="rId23"/>
  </sheets>
  <externalReferences>
    <externalReference r:id="rId24"/>
    <externalReference r:id="rId25"/>
  </externalReferences>
  <definedNames>
    <definedName name="__123Graph_A" localSheetId="6" hidden="1">#REF!</definedName>
    <definedName name="__123Graph_A" localSheetId="12" hidden="1">#REF!</definedName>
    <definedName name="__123Graph_A" localSheetId="13" hidden="1">#REF!</definedName>
    <definedName name="__123Graph_A" localSheetId="18" hidden="1">#REF!</definedName>
    <definedName name="__123Graph_A" localSheetId="21" hidden="1">#REF!</definedName>
    <definedName name="__123Graph_A" hidden="1">#REF!</definedName>
    <definedName name="__123Graph_B" localSheetId="6" hidden="1">#REF!</definedName>
    <definedName name="__123Graph_B" localSheetId="12" hidden="1">#REF!</definedName>
    <definedName name="__123Graph_B" localSheetId="13" hidden="1">#REF!</definedName>
    <definedName name="__123Graph_B" localSheetId="18" hidden="1">#REF!</definedName>
    <definedName name="__123Graph_B" localSheetId="21" hidden="1">#REF!</definedName>
    <definedName name="__123Graph_B" hidden="1">#REF!</definedName>
    <definedName name="_Fill" localSheetId="6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Fill" localSheetId="18" hidden="1">#REF!</definedName>
    <definedName name="_Fill" localSheetId="22" hidden="1">#REF!</definedName>
    <definedName name="_Fill" localSheetId="21" hidden="1">#REF!</definedName>
    <definedName name="_Fill" hidden="1">#REF!</definedName>
    <definedName name="_Key1" localSheetId="6" hidden="1">#REF!</definedName>
    <definedName name="_Key1" localSheetId="12" hidden="1">#REF!</definedName>
    <definedName name="_Key1" localSheetId="13" hidden="1">#REF!</definedName>
    <definedName name="_Key1" localSheetId="18" hidden="1">#REF!</definedName>
    <definedName name="_Key1" localSheetId="21" hidden="1">#REF!</definedName>
    <definedName name="_Key1" hidden="1">#REF!</definedName>
    <definedName name="_Key2" localSheetId="6" hidden="1">#REF!</definedName>
    <definedName name="_Key2" hidden="1">#REF!</definedName>
    <definedName name="_Order1" hidden="1">0</definedName>
    <definedName name="_Order2" hidden="1">255</definedName>
    <definedName name="_Sort" localSheetId="6" hidden="1">#REF!</definedName>
    <definedName name="_Sort" localSheetId="12" hidden="1">#REF!</definedName>
    <definedName name="_Sort" localSheetId="13" hidden="1">#REF!</definedName>
    <definedName name="_Sort" localSheetId="18" hidden="1">#REF!</definedName>
    <definedName name="_Sort" localSheetId="21" hidden="1">#REF!</definedName>
    <definedName name="_Sort" hidden="1">#REF!</definedName>
    <definedName name="\p" localSheetId="6">#REF!</definedName>
    <definedName name="\p">#REF!</definedName>
    <definedName name="A" localSheetId="22" hidden="1">{#N/A,#N/A,FALSE,"印字用"}</definedName>
    <definedName name="A" localSheetId="0" hidden="1">{#N/A,#N/A,FALSE,"印字用"}</definedName>
    <definedName name="A" hidden="1">{#N/A,#N/A,FALSE,"印字用"}</definedName>
    <definedName name="AB" localSheetId="0" hidden="1">{#N/A,#N/A,FALSE,"印字用"}</definedName>
    <definedName name="AB" hidden="1">{#N/A,#N/A,FALSE,"印字用"}</definedName>
    <definedName name="AccessDatabase" hidden="1">"C:\WINDOWS\ﾃﾞｽｸﾄｯﾌﾟ\共有\吉岡平太\書類書式\様式\2機器等据付工及び輸送重量計算書.mdb"</definedName>
    <definedName name="AS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B" localSheetId="0" hidden="1">{#N/A,#N/A,FALSE,"印字用"}</definedName>
    <definedName name="B" hidden="1">{#N/A,#N/A,FALSE,"印字用"}</definedName>
    <definedName name="Button_42">"X2機器等据付工及び輸送重量計算書_Sheet1_List"</definedName>
    <definedName name="Button_43">"X2機器等据付工及び輸送重量計算書_Sheet1_List1"</definedName>
    <definedName name="D" localSheetId="0" hidden="1">{#N/A,#N/A,FALSE,"印字用"}</definedName>
    <definedName name="D" hidden="1">{#N/A,#N/A,FALSE,"印字用"}</definedName>
    <definedName name="ｄｇｈｄｇｆｄｔｒｙｒｔｙｔ" hidden="1">{#N/A,#N/A,FALSE,"印字用"}</definedName>
    <definedName name="dum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E" localSheetId="0" hidden="1">{#N/A,#N/A,FALSE,"印字用"}</definedName>
    <definedName name="E" hidden="1">{#N/A,#N/A,FALSE,"印字用"}</definedName>
    <definedName name="ertetetetettretretegsdgfsdgf" hidden="1">{#N/A,#N/A,FALSE,"印字用"}</definedName>
    <definedName name="f" localSheetId="0" hidden="1">{#N/A,#N/A,FALSE,"印字用"}</definedName>
    <definedName name="f" hidden="1">{#N/A,#N/A,FALSE,"印字用"}</definedName>
    <definedName name="ff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fff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g" localSheetId="0" hidden="1">{#N/A,#N/A,FALSE,"印字用"}</definedName>
    <definedName name="g" hidden="1">{#N/A,#N/A,FALSE,"印字用"}</definedName>
    <definedName name="ｇｄｇｈｄｔｒｔｔｒｙｒｙｔｙｒｔｙ" hidden="1">{#N/A,#N/A,FALSE,"印字用"}</definedName>
    <definedName name="gfdftrytytrytryryt" hidden="1">{#N/A,#N/A,FALSE,"印字用"}</definedName>
    <definedName name="ｇｈｄｔｙｒｄｙれてｙｈｇｄｆｈｇｄ" hidden="1">{#N/A,#N/A,FALSE,"印字用"}</definedName>
    <definedName name="ｇｈｔｒｙｔｙｔｒｙｈｄｆｈｔｙｒｔｙｒｙ" hidden="1">{#N/A,#N/A,FALSE,"印字用"}</definedName>
    <definedName name="ｈｄｆｈｔｒｙｔｙｔｒｙｔｒ" hidden="1">{#N/A,#N/A,FALSE,"印字用"}</definedName>
    <definedName name="heikinn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HEIQ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hfdghtyryryrytrytryr" hidden="1">{#N/A,#N/A,FALSE,"印字用"}</definedName>
    <definedName name="ｈｆｇｈｆｇｈｆｈｆｈｇ" hidden="1">{#N/A,#N/A,FALSE,"印字用"}</definedName>
    <definedName name="i" localSheetId="0" hidden="1">{#N/A,#N/A,FALSE,"印字用"}</definedName>
    <definedName name="i" hidden="1">{#N/A,#N/A,FALSE,"印字用"}</definedName>
    <definedName name="j" localSheetId="0" hidden="1">{#N/A,#N/A,FALSE,"印字用"}</definedName>
    <definedName name="j" hidden="1">{#N/A,#N/A,FALSE,"印字用"}</definedName>
    <definedName name="ｊｙｒｔｙｔｒｙｒｙｔｙｒｔｙ" hidden="1">{#N/A,#N/A,FALSE,"印字用"}</definedName>
    <definedName name="jytjyjtytjytjytjutyutyuyt" hidden="1">{#N/A,#N/A,FALSE,"印字用"}</definedName>
    <definedName name="kk" localSheetId="0" hidden="1">{#N/A,#N/A,FALSE,"印字用"}</definedName>
    <definedName name="kk" hidden="1">{#N/A,#N/A,FALSE,"印字用"}</definedName>
    <definedName name="_xlnm.Print_Area" localSheetId="2">'1.機器費'!$A$1:$K$23</definedName>
    <definedName name="_xlnm.Print_Area" localSheetId="3">'2.輸送費'!$A$1:$K$23</definedName>
    <definedName name="_xlnm.Print_Area" localSheetId="4">'2-1.輸送費単価'!$A$1:$K$69</definedName>
    <definedName name="_xlnm.Print_Area" localSheetId="5">'3.直接材料費'!$A$1:$K$23</definedName>
    <definedName name="_xlnm.Print_Area" localSheetId="6">'3-1.高圧ｹｰﾌﾞﾙ'!$A$1:$K$23</definedName>
    <definedName name="_xlnm.Print_Area" localSheetId="7">'3-2.低圧ｹｰﾌﾞﾙ'!$A$1:$K$23</definedName>
    <definedName name="_xlnm.Print_Area" localSheetId="8">'3-3.制御ｹｰﾌﾞﾙ'!$A$1:$K$23</definedName>
    <definedName name="_xlnm.Print_Area" localSheetId="9">'3-4.その他電線'!$A$1:$K$23</definedName>
    <definedName name="_xlnm.Print_Area" localSheetId="10">'3-5.端末処理材'!$A$1:$K$23</definedName>
    <definedName name="_xlnm.Print_Area" localSheetId="11">'3-6.電線管類'!$A$1:$K$68</definedName>
    <definedName name="_xlnm.Print_Area" localSheetId="12">'3-7.プルボックス'!$A$1:$K$23</definedName>
    <definedName name="_xlnm.Print_Area" localSheetId="13">'3-8.その他材料'!$A$1:$K$45</definedName>
    <definedName name="_xlnm.Print_Area" localSheetId="14">'3-9.鋼材加工品'!$A$1:$K$23</definedName>
    <definedName name="_xlnm.Print_Area" localSheetId="15">'4.一般労務費'!$A$1:$K$23</definedName>
    <definedName name="_xlnm.Print_Area" localSheetId="16">'5.技術労務費'!$A$1:$K$23</definedName>
    <definedName name="_xlnm.Print_Area" localSheetId="17">'6.複合工費'!$A$1:$K$45</definedName>
    <definedName name="_xlnm.Print_Area" localSheetId="18">'6-1.金ごて仕上げ'!$A$1:$K$23</definedName>
    <definedName name="_xlnm.Print_Area" localSheetId="22">機器単価表!$A$1:$H$33</definedName>
    <definedName name="_xlnm.Print_Area" localSheetId="0">参考資料!$A$1:$L$21</definedName>
    <definedName name="_xlnm.Print_Area" localSheetId="21">試験!$A$1:$G$19</definedName>
    <definedName name="_xlnm.Print_Area" localSheetId="19">据付!$A$1:$G$33</definedName>
    <definedName name="_xlnm.Print_Area" localSheetId="20">配線類!$A$1:$G$138</definedName>
    <definedName name="_xlnm.Print_Area" localSheetId="1">本工!$A$1:$L$60</definedName>
    <definedName name="_xlnm.Print_Titles" localSheetId="21">試験!$2:$4</definedName>
    <definedName name="_xlnm.Print_Titles" localSheetId="19">据付!$2:$4</definedName>
    <definedName name="Q" localSheetId="22" hidden="1">{#N/A,#N/A,FALSE,"印字用"}</definedName>
    <definedName name="Q" localSheetId="0" hidden="1">{#N/A,#N/A,FALSE,"印字用"}</definedName>
    <definedName name="Q" hidden="1">{#N/A,#N/A,FALSE,"印字用"}</definedName>
    <definedName name="re" localSheetId="22" hidden="1">{#N/A,#N/A,FALSE,"印字用"}</definedName>
    <definedName name="re" localSheetId="0" hidden="1">{#N/A,#N/A,FALSE,"印字用"}</definedName>
    <definedName name="re" hidden="1">{#N/A,#N/A,FALSE,"印字用"}</definedName>
    <definedName name="suiro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ｔｒｙｒｔｙｒｔｙｒｔｙｒｙｒｔ" hidden="1">{#N/A,#N/A,FALSE,"印字用"}</definedName>
    <definedName name="ｔｔ" localSheetId="22" hidden="1">{#N/A,#N/A,FALSE,"印字用"}</definedName>
    <definedName name="ｔｔ" localSheetId="0" hidden="1">{#N/A,#N/A,FALSE,"印字用"}</definedName>
    <definedName name="ｔｔ" hidden="1">{#N/A,#N/A,FALSE,"印字用"}</definedName>
    <definedName name="wrn.test." hidden="1">{"dum",#N/A,FALSE,"法面";"dum2",#N/A,FALSE,"法面"}</definedName>
    <definedName name="wrn.取付管." localSheetId="22" hidden="1">{#N/A,#N/A,FALSE,"印字用"}</definedName>
    <definedName name="wrn.取付管." localSheetId="0" hidden="1">{#N/A,#N/A,FALSE,"印字用"}</definedName>
    <definedName name="wrn.取付管." hidden="1">{#N/A,#N/A,FALSE,"印字用"}</definedName>
    <definedName name="yryrtyrytytrytrytry" hidden="1">{#N/A,#N/A,FALSE,"印字用"}</definedName>
    <definedName name="あ" localSheetId="22" hidden="1">{#N/A,#N/A,FALSE,"印字用"}</definedName>
    <definedName name="あ" localSheetId="0" hidden="1">{#N/A,#N/A,FALSE,"印字用"}</definedName>
    <definedName name="あ" hidden="1">{#N/A,#N/A,FALSE,"印字用"}</definedName>
    <definedName name="ああふぇｒｒうぇ" hidden="1">{#N/A,#N/A,FALSE,"印字用"}</definedName>
    <definedName name="い" localSheetId="22" hidden="1">{#N/A,#N/A,FALSE,"印字用"}</definedName>
    <definedName name="い" localSheetId="0" hidden="1">{#N/A,#N/A,FALSE,"印字用"}</definedName>
    <definedName name="い" hidden="1">{#N/A,#N/A,FALSE,"印字用"}</definedName>
    <definedName name="う" localSheetId="22" hidden="1">{#N/A,#N/A,FALSE,"印字用"}</definedName>
    <definedName name="う" localSheetId="0" hidden="1">{#N/A,#N/A,FALSE,"印字用"}</definedName>
    <definedName name="う" hidden="1">{#N/A,#N/A,FALSE,"印字用"}</definedName>
    <definedName name="え" localSheetId="22" hidden="1">{#N/A,#N/A,FALSE,"印字用"}</definedName>
    <definedName name="え" localSheetId="0" hidden="1">{#N/A,#N/A,FALSE,"印字用"}</definedName>
    <definedName name="え" hidden="1">{#N/A,#N/A,FALSE,"印字用"}</definedName>
    <definedName name="お" localSheetId="22" hidden="1">{#N/A,#N/A,FALSE,"印字用"}</definedName>
    <definedName name="お" localSheetId="0" hidden="1">{#N/A,#N/A,FALSE,"印字用"}</definedName>
    <definedName name="お" hidden="1">{#N/A,#N/A,FALSE,"印字用"}</definedName>
    <definedName name="ﾃﾞｰﾀ">[1]単価ﾃﾞｰﾀ!$A:$IV</definedName>
    <definedName name="機損表">[2]仮設損料費!$T$51:$AH$77</definedName>
    <definedName name="高志小" localSheetId="22" hidden="1">{#N/A,#N/A,FALSE,"印字用"}</definedName>
    <definedName name="高志小" localSheetId="0" hidden="1">{#N/A,#N/A,FALSE,"印字用"}</definedName>
    <definedName name="高志小" hidden="1">{#N/A,#N/A,FALSE,"印字用"}</definedName>
    <definedName name="支保" hidden="1">{#N/A,#N/A,FALSE,"印字用"}</definedName>
    <definedName name="取" hidden="1">{#N/A,#N/A,FALSE,"印字用"}</definedName>
    <definedName name="取付け" hidden="1">{#N/A,#N/A,FALSE,"印字用"}</definedName>
    <definedName name="取付管" hidden="1">{#N/A,#N/A,FALSE,"印字用"}</definedName>
    <definedName name="取付管100" hidden="1">{#N/A,#N/A,FALSE,"印字用"}</definedName>
    <definedName name="集計表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小型MH" hidden="1">{#N/A,#N/A,FALSE,"印字用"}</definedName>
    <definedName name="数量総括表" hidden="1">{"dum",#N/A,FALSE,"法面";"dum2",#N/A,FALSE,"法面"}</definedName>
    <definedName name="設計変更２" localSheetId="22" hidden="1">{#N/A,#N/A,FALSE,"印字用"}</definedName>
    <definedName name="設計変更２" localSheetId="0" hidden="1">{#N/A,#N/A,FALSE,"印字用"}</definedName>
    <definedName name="設計変更２" hidden="1">{#N/A,#N/A,FALSE,"印字用"}</definedName>
    <definedName name="設計変更３" localSheetId="22" hidden="1">{#N/A,#N/A,FALSE,"印字用"}</definedName>
    <definedName name="設計変更３" localSheetId="0" hidden="1">{#N/A,#N/A,FALSE,"印字用"}</definedName>
    <definedName name="設計変更３" hidden="1">{#N/A,#N/A,FALSE,"印字用"}</definedName>
    <definedName name="設計変更４" localSheetId="22" hidden="1">{#N/A,#N/A,FALSE,"印字用"}</definedName>
    <definedName name="設計変更４" localSheetId="0" hidden="1">{#N/A,#N/A,FALSE,"印字用"}</definedName>
    <definedName name="設計変更４" hidden="1">{#N/A,#N/A,FALSE,"印字用"}</definedName>
    <definedName name="単位_合成樹脂桝№４" hidden="1">{#N/A,#N/A,FALSE,"土量集計";#N/A,#N/A,FALSE,"ＰＡ土量";#N/A,#N/A,FALSE,"ＩＣ土量";#N/A,#N/A,FALSE,"Ｂ区間土量";#N/A,#N/A,FALSE,"法面集計";#N/A,#N/A,FALSE,"ＰＡ法面";#N/A,#N/A,FALSE,"ＩＣ法面";#N/A,#N/A,FALSE,"Ｂ区間法面"}</definedName>
    <definedName name="表紙変更" localSheetId="22" hidden="1">{#N/A,#N/A,FALSE,"印字用"}</definedName>
    <definedName name="表紙変更" localSheetId="0" hidden="1">{#N/A,#N/A,FALSE,"印字用"}</definedName>
    <definedName name="表紙変更" hidden="1">{#N/A,#N/A,FALSE,"印字用"}</definedName>
    <definedName name="本復旧" hidden="1">{#N/A,#N/A,FALSE,"印字用"}</definedName>
    <definedName name="名前１" localSheetId="6" hidden="1">#REF!</definedName>
    <definedName name="名前１" localSheetId="12" hidden="1">#REF!</definedName>
    <definedName name="名前１" localSheetId="13" hidden="1">#REF!</definedName>
    <definedName name="名前１" localSheetId="18" hidden="1">#REF!</definedName>
    <definedName name="名前１" localSheetId="21" hidden="1">#REF!</definedName>
    <definedName name="名前１" hidden="1">#REF!</definedName>
    <definedName name="名前２" localSheetId="6" hidden="1">#REF!</definedName>
    <definedName name="名前２" localSheetId="12" hidden="1">#REF!</definedName>
    <definedName name="名前２" localSheetId="13" hidden="1">#REF!</definedName>
    <definedName name="名前２" localSheetId="18" hidden="1">#REF!</definedName>
    <definedName name="名前２" localSheetId="21" hidden="1">#REF!</definedName>
    <definedName name="名前２" hidden="1">#REF!</definedName>
    <definedName name="名前３" localSheetId="6" hidden="1">#REF!</definedName>
    <definedName name="名前３" localSheetId="12" hidden="1">#REF!</definedName>
    <definedName name="名前３" localSheetId="13" hidden="1">#REF!</definedName>
    <definedName name="名前３" localSheetId="18" hidden="1">#REF!</definedName>
    <definedName name="名前３" localSheetId="21" hidden="1">#REF!</definedName>
    <definedName name="名前３" hidden="1">#REF!</definedName>
    <definedName name="名前４" localSheetId="6" hidden="1">#REF!</definedName>
    <definedName name="名前４" localSheetId="12" hidden="1">#REF!</definedName>
    <definedName name="名前４" localSheetId="13" hidden="1">#REF!</definedName>
    <definedName name="名前４" localSheetId="18" hidden="1">#REF!</definedName>
    <definedName name="名前４" localSheetId="21" hidden="1">#REF!</definedName>
    <definedName name="名前４" hidden="1">#REF!</definedName>
    <definedName name="名前５" localSheetId="6" hidden="1">#REF!</definedName>
    <definedName name="名前５" localSheetId="12" hidden="1">#REF!</definedName>
    <definedName name="名前５" localSheetId="13" hidden="1">#REF!</definedName>
    <definedName name="名前５" localSheetId="18" hidden="1">#REF!</definedName>
    <definedName name="名前５" localSheetId="21" hidden="1">#REF!</definedName>
    <definedName name="名前５" hidden="1">#REF!</definedName>
  </definedNames>
  <calcPr calcId="162913"/>
</workbook>
</file>

<file path=xl/calcChain.xml><?xml version="1.0" encoding="utf-8"?>
<calcChain xmlns="http://schemas.openxmlformats.org/spreadsheetml/2006/main">
  <c r="I28" i="138" l="1"/>
  <c r="I50" i="117"/>
  <c r="I28" i="117"/>
  <c r="F26" i="130" l="1"/>
  <c r="E16" i="130" l="1"/>
  <c r="C16" i="130"/>
  <c r="B16" i="130"/>
  <c r="A28" i="130"/>
  <c r="A26" i="130"/>
  <c r="A24" i="130"/>
  <c r="A22" i="130"/>
  <c r="A20" i="130"/>
  <c r="A18" i="130"/>
  <c r="A16" i="130"/>
  <c r="A14" i="130"/>
  <c r="A12" i="130"/>
  <c r="A10" i="130"/>
  <c r="A8" i="130"/>
  <c r="A6" i="130"/>
  <c r="A4" i="130"/>
  <c r="G26" i="130" l="1"/>
  <c r="F28" i="130" l="1"/>
  <c r="F22" i="130"/>
  <c r="F20" i="130"/>
  <c r="F18" i="130"/>
  <c r="F14" i="130"/>
  <c r="F12" i="130"/>
  <c r="F10" i="130"/>
  <c r="F8" i="130"/>
  <c r="F6" i="130"/>
  <c r="F4" i="130"/>
  <c r="B26" i="130" l="1"/>
  <c r="C28" i="130" l="1"/>
  <c r="B28" i="130"/>
  <c r="C12" i="130" l="1"/>
  <c r="B12" i="130"/>
  <c r="C26" i="130" l="1"/>
  <c r="C24" i="130"/>
  <c r="C22" i="130"/>
  <c r="C20" i="130"/>
  <c r="C18" i="130"/>
  <c r="C14" i="130"/>
  <c r="C10" i="130"/>
  <c r="C8" i="130"/>
  <c r="C6" i="130"/>
  <c r="C4" i="130"/>
  <c r="B24" i="130"/>
  <c r="B22" i="130"/>
  <c r="B4" i="130"/>
  <c r="B6" i="130"/>
  <c r="B8" i="130"/>
  <c r="B10" i="130"/>
  <c r="B14" i="130"/>
  <c r="B20" i="130" l="1"/>
  <c r="B18" i="130"/>
  <c r="I28" i="43" l="1"/>
  <c r="G44" i="7" l="1"/>
</calcChain>
</file>

<file path=xl/sharedStrings.xml><?xml version="1.0" encoding="utf-8"?>
<sst xmlns="http://schemas.openxmlformats.org/spreadsheetml/2006/main" count="1579" uniqueCount="663">
  <si>
    <t>新 潟 県 上 越 市</t>
  </si>
  <si>
    <t>実施(元)設計</t>
  </si>
  <si>
    <t>変 更 設 計</t>
  </si>
  <si>
    <t>工　　　種</t>
  </si>
  <si>
    <t>種　　別</t>
  </si>
  <si>
    <t>細　別</t>
  </si>
  <si>
    <t>数 量</t>
  </si>
  <si>
    <t>単位</t>
  </si>
  <si>
    <t>単　価</t>
  </si>
  <si>
    <t>金　　額</t>
  </si>
  <si>
    <t>摘　　　要</t>
  </si>
  <si>
    <t>現場管理費</t>
    <rPh sb="0" eb="2">
      <t>ゲンバ</t>
    </rPh>
    <rPh sb="2" eb="5">
      <t>カンリヒ</t>
    </rPh>
    <phoneticPr fontId="8"/>
  </si>
  <si>
    <t>式</t>
    <rPh sb="0" eb="1">
      <t>シキ</t>
    </rPh>
    <phoneticPr fontId="8"/>
  </si>
  <si>
    <t>工事費（実施）内訳書</t>
    <rPh sb="4" eb="6">
      <t>ジッシ</t>
    </rPh>
    <phoneticPr fontId="8"/>
  </si>
  <si>
    <t>計</t>
    <rPh sb="0" eb="1">
      <t>ケイ</t>
    </rPh>
    <phoneticPr fontId="8"/>
  </si>
  <si>
    <t>直接工事費</t>
    <rPh sb="0" eb="2">
      <t>チョクセツ</t>
    </rPh>
    <rPh sb="2" eb="5">
      <t>コウジヒ</t>
    </rPh>
    <phoneticPr fontId="8"/>
  </si>
  <si>
    <t>直接材料費</t>
    <rPh sb="0" eb="2">
      <t>チョクセツ</t>
    </rPh>
    <rPh sb="2" eb="5">
      <t>ザイリョウヒ</t>
    </rPh>
    <phoneticPr fontId="8"/>
  </si>
  <si>
    <t>補助材料費</t>
    <rPh sb="0" eb="2">
      <t>ホジョ</t>
    </rPh>
    <rPh sb="2" eb="5">
      <t>ザイリョウヒ</t>
    </rPh>
    <phoneticPr fontId="8"/>
  </si>
  <si>
    <t>一般労務費</t>
    <rPh sb="0" eb="2">
      <t>イッパン</t>
    </rPh>
    <rPh sb="2" eb="5">
      <t>ロウムヒ</t>
    </rPh>
    <phoneticPr fontId="8"/>
  </si>
  <si>
    <t>間接工事費</t>
    <rPh sb="0" eb="2">
      <t>カンセツ</t>
    </rPh>
    <rPh sb="2" eb="5">
      <t>コウジヒ</t>
    </rPh>
    <phoneticPr fontId="8"/>
  </si>
  <si>
    <t>共通仮設費</t>
    <rPh sb="0" eb="2">
      <t>キョウツウ</t>
    </rPh>
    <rPh sb="2" eb="4">
      <t>カセツ</t>
    </rPh>
    <rPh sb="4" eb="5">
      <t>ヒ</t>
    </rPh>
    <phoneticPr fontId="8"/>
  </si>
  <si>
    <t>据付工事原価</t>
    <rPh sb="0" eb="2">
      <t>スエツケ</t>
    </rPh>
    <rPh sb="2" eb="4">
      <t>コウジ</t>
    </rPh>
    <rPh sb="4" eb="6">
      <t>ゲンカ</t>
    </rPh>
    <phoneticPr fontId="8"/>
  </si>
  <si>
    <t>設計技術費</t>
    <rPh sb="0" eb="2">
      <t>セッケイ</t>
    </rPh>
    <rPh sb="2" eb="4">
      <t>ギジュツ</t>
    </rPh>
    <rPh sb="4" eb="5">
      <t>ヒ</t>
    </rPh>
    <phoneticPr fontId="8"/>
  </si>
  <si>
    <t>一般管理費等</t>
    <rPh sb="0" eb="2">
      <t>イッパン</t>
    </rPh>
    <rPh sb="2" eb="5">
      <t>カンリヒ</t>
    </rPh>
    <rPh sb="5" eb="6">
      <t>ナド</t>
    </rPh>
    <phoneticPr fontId="8"/>
  </si>
  <si>
    <t>一般管理費等</t>
    <rPh sb="0" eb="2">
      <t>イッパン</t>
    </rPh>
    <rPh sb="2" eb="5">
      <t>カンリヒ</t>
    </rPh>
    <rPh sb="5" eb="6">
      <t>ナド</t>
    </rPh>
    <phoneticPr fontId="8"/>
  </si>
  <si>
    <t>直接工事費</t>
    <rPh sb="0" eb="2">
      <t>チョクセツ</t>
    </rPh>
    <rPh sb="2" eb="5">
      <t>コウジヒ</t>
    </rPh>
    <phoneticPr fontId="8"/>
  </si>
  <si>
    <t>機　器　費</t>
    <rPh sb="0" eb="5">
      <t>キキヒ</t>
    </rPh>
    <phoneticPr fontId="8"/>
  </si>
  <si>
    <t>輸　送　費</t>
    <rPh sb="0" eb="5">
      <t>ユソウヒ</t>
    </rPh>
    <phoneticPr fontId="8"/>
  </si>
  <si>
    <t>複 合 工 費</t>
    <rPh sb="0" eb="5">
      <t>フクゴウコウ</t>
    </rPh>
    <rPh sb="6" eb="7">
      <t>ヒ</t>
    </rPh>
    <phoneticPr fontId="8"/>
  </si>
  <si>
    <t>機 械 経 費</t>
    <rPh sb="0" eb="3">
      <t>キカイ</t>
    </rPh>
    <rPh sb="4" eb="7">
      <t>ケイヒ</t>
    </rPh>
    <phoneticPr fontId="8"/>
  </si>
  <si>
    <t>仮　設　費</t>
    <rPh sb="0" eb="3">
      <t>カセツ</t>
    </rPh>
    <rPh sb="4" eb="5">
      <t>ヒ</t>
    </rPh>
    <phoneticPr fontId="8"/>
  </si>
  <si>
    <t>工 事 原 価</t>
    <rPh sb="0" eb="3">
      <t>コウジ</t>
    </rPh>
    <rPh sb="4" eb="7">
      <t>ゲンカ</t>
    </rPh>
    <phoneticPr fontId="8"/>
  </si>
  <si>
    <t>技術労務費</t>
    <rPh sb="0" eb="2">
      <t>ギジュツ</t>
    </rPh>
    <rPh sb="2" eb="5">
      <t>ロウムヒ</t>
    </rPh>
    <phoneticPr fontId="8"/>
  </si>
  <si>
    <t>当りで積算</t>
  </si>
  <si>
    <t>形　状　寸　法</t>
  </si>
  <si>
    <t>単</t>
  </si>
  <si>
    <t>実施（元）設計</t>
  </si>
  <si>
    <t>変　更　設　計</t>
  </si>
  <si>
    <t>名　　　　　称</t>
  </si>
  <si>
    <t>長 × 幅 × 厚</t>
  </si>
  <si>
    <t>位</t>
  </si>
  <si>
    <t>摘　　　　要</t>
  </si>
  <si>
    <t>式</t>
  </si>
  <si>
    <t>合　　　　計</t>
  </si>
  <si>
    <t>低圧ケーブル</t>
  </si>
  <si>
    <t>制御ケーブル</t>
  </si>
  <si>
    <t>その他電線</t>
  </si>
  <si>
    <t>端末処理材</t>
  </si>
  <si>
    <t>ｍ</t>
  </si>
  <si>
    <t>小　　　　計</t>
  </si>
  <si>
    <t>付属材料費</t>
  </si>
  <si>
    <t>組</t>
  </si>
  <si>
    <t>一　般　労　務　費</t>
  </si>
  <si>
    <t>電工</t>
  </si>
  <si>
    <t>人</t>
  </si>
  <si>
    <t>技術者</t>
  </si>
  <si>
    <t>kg</t>
  </si>
  <si>
    <t>式</t>
    <rPh sb="0" eb="1">
      <t>シキ</t>
    </rPh>
    <phoneticPr fontId="3"/>
  </si>
  <si>
    <t>輸送費単価</t>
    <rPh sb="0" eb="2">
      <t>ユソウ</t>
    </rPh>
    <rPh sb="2" eb="3">
      <t>ヒ</t>
    </rPh>
    <rPh sb="3" eb="5">
      <t>タンカ</t>
    </rPh>
    <phoneticPr fontId="3"/>
  </si>
  <si>
    <t>契約保証費</t>
    <rPh sb="0" eb="2">
      <t>ケイヤク</t>
    </rPh>
    <rPh sb="2" eb="4">
      <t>ホショウ</t>
    </rPh>
    <rPh sb="4" eb="5">
      <t>ヒ</t>
    </rPh>
    <phoneticPr fontId="8"/>
  </si>
  <si>
    <t>電気設備工事</t>
    <rPh sb="0" eb="2">
      <t>デンキ</t>
    </rPh>
    <rPh sb="2" eb="4">
      <t>セツビ</t>
    </rPh>
    <rPh sb="4" eb="6">
      <t>コウジ</t>
    </rPh>
    <phoneticPr fontId="8"/>
  </si>
  <si>
    <t>計</t>
    <rPh sb="0" eb="1">
      <t>ケイ</t>
    </rPh>
    <phoneticPr fontId="8"/>
  </si>
  <si>
    <t>明細書第１号</t>
    <rPh sb="0" eb="3">
      <t>メイサイショ</t>
    </rPh>
    <rPh sb="3" eb="4">
      <t>ダイ</t>
    </rPh>
    <rPh sb="5" eb="6">
      <t>ゴウ</t>
    </rPh>
    <phoneticPr fontId="8"/>
  </si>
  <si>
    <t>明細書第２号</t>
    <rPh sb="0" eb="3">
      <t>メイサイショ</t>
    </rPh>
    <rPh sb="3" eb="4">
      <t>ダイ</t>
    </rPh>
    <rPh sb="5" eb="6">
      <t>ゴウ</t>
    </rPh>
    <phoneticPr fontId="8"/>
  </si>
  <si>
    <t>[輸　送　費]</t>
    <rPh sb="1" eb="2">
      <t>ユ</t>
    </rPh>
    <rPh sb="3" eb="4">
      <t>ソウ</t>
    </rPh>
    <rPh sb="5" eb="6">
      <t>ヒ</t>
    </rPh>
    <phoneticPr fontId="8"/>
  </si>
  <si>
    <t>明細書第３号</t>
    <rPh sb="0" eb="3">
      <t>メイサイショ</t>
    </rPh>
    <rPh sb="3" eb="4">
      <t>ダイ</t>
    </rPh>
    <rPh sb="5" eb="6">
      <t>ゴウ</t>
    </rPh>
    <phoneticPr fontId="8"/>
  </si>
  <si>
    <t>[材　料　費]</t>
    <rPh sb="1" eb="2">
      <t>ザイ</t>
    </rPh>
    <rPh sb="3" eb="4">
      <t>リョウ</t>
    </rPh>
    <rPh sb="5" eb="6">
      <t>ヒ</t>
    </rPh>
    <phoneticPr fontId="8"/>
  </si>
  <si>
    <t>明細書第４号</t>
    <rPh sb="0" eb="3">
      <t>メイサイショ</t>
    </rPh>
    <rPh sb="3" eb="4">
      <t>ダイ</t>
    </rPh>
    <rPh sb="5" eb="6">
      <t>ゴウ</t>
    </rPh>
    <phoneticPr fontId="8"/>
  </si>
  <si>
    <t>明細書第５号</t>
    <rPh sb="0" eb="3">
      <t>メイサイショ</t>
    </rPh>
    <rPh sb="3" eb="4">
      <t>ダイ</t>
    </rPh>
    <rPh sb="5" eb="6">
      <t>ゴウ</t>
    </rPh>
    <phoneticPr fontId="8"/>
  </si>
  <si>
    <t>[労　務　費]</t>
    <rPh sb="1" eb="2">
      <t>ロウ</t>
    </rPh>
    <rPh sb="3" eb="4">
      <t>ツトム</t>
    </rPh>
    <rPh sb="5" eb="6">
      <t>ヒ</t>
    </rPh>
    <phoneticPr fontId="8"/>
  </si>
  <si>
    <t>明細書第６号</t>
    <rPh sb="0" eb="3">
      <t>メイサイショ</t>
    </rPh>
    <rPh sb="3" eb="4">
      <t>ダイ</t>
    </rPh>
    <rPh sb="5" eb="6">
      <t>ゴウ</t>
    </rPh>
    <phoneticPr fontId="8"/>
  </si>
  <si>
    <t>[複合工費]</t>
    <rPh sb="1" eb="3">
      <t>フクゴウ</t>
    </rPh>
    <rPh sb="3" eb="5">
      <t>コウヒ</t>
    </rPh>
    <phoneticPr fontId="8"/>
  </si>
  <si>
    <t>水道光熱電力量</t>
    <rPh sb="0" eb="2">
      <t>スイドウ</t>
    </rPh>
    <rPh sb="2" eb="4">
      <t>コウネツ</t>
    </rPh>
    <rPh sb="4" eb="6">
      <t>デンリョク</t>
    </rPh>
    <rPh sb="6" eb="7">
      <t>リョウ</t>
    </rPh>
    <phoneticPr fontId="8"/>
  </si>
  <si>
    <t>[直接経費]</t>
    <rPh sb="1" eb="3">
      <t>チョクセツ</t>
    </rPh>
    <rPh sb="3" eb="5">
      <t>ケイヒ</t>
    </rPh>
    <phoneticPr fontId="8"/>
  </si>
  <si>
    <t>[仮　設　費]</t>
    <rPh sb="1" eb="2">
      <t>カリ</t>
    </rPh>
    <rPh sb="3" eb="4">
      <t>セツ</t>
    </rPh>
    <rPh sb="5" eb="6">
      <t>ヒ</t>
    </rPh>
    <phoneticPr fontId="8"/>
  </si>
  <si>
    <t>[共通仮設費]</t>
    <rPh sb="1" eb="3">
      <t>キョウツウ</t>
    </rPh>
    <rPh sb="3" eb="5">
      <t>カセツ</t>
    </rPh>
    <rPh sb="5" eb="6">
      <t>ヒ</t>
    </rPh>
    <phoneticPr fontId="8"/>
  </si>
  <si>
    <t>[現場管理費]</t>
    <rPh sb="1" eb="3">
      <t>ゲンバ</t>
    </rPh>
    <rPh sb="3" eb="6">
      <t>カンリヒ</t>
    </rPh>
    <phoneticPr fontId="8"/>
  </si>
  <si>
    <t>[据付間接費]</t>
    <rPh sb="1" eb="2">
      <t>ス</t>
    </rPh>
    <rPh sb="2" eb="3">
      <t>ツ</t>
    </rPh>
    <rPh sb="3" eb="6">
      <t>カンセツヒ</t>
    </rPh>
    <phoneticPr fontId="8"/>
  </si>
  <si>
    <t>[設計技術費]</t>
    <rPh sb="1" eb="3">
      <t>セッケイ</t>
    </rPh>
    <rPh sb="3" eb="5">
      <t>ギジュツ</t>
    </rPh>
    <rPh sb="5" eb="6">
      <t>ヒ</t>
    </rPh>
    <phoneticPr fontId="8"/>
  </si>
  <si>
    <r>
      <t>工事原価×0.04</t>
    </r>
    <r>
      <rPr>
        <sz val="10"/>
        <rFont val="ＭＳ 明朝"/>
        <family val="1"/>
        <charset val="128"/>
      </rPr>
      <t>%</t>
    </r>
    <rPh sb="0" eb="2">
      <t>コウジ</t>
    </rPh>
    <rPh sb="2" eb="4">
      <t>ゲンカ</t>
    </rPh>
    <phoneticPr fontId="8"/>
  </si>
  <si>
    <t>[一般管理費等]</t>
    <rPh sb="1" eb="3">
      <t>イッパン</t>
    </rPh>
    <rPh sb="3" eb="6">
      <t>カンリヒ</t>
    </rPh>
    <rPh sb="6" eb="7">
      <t>ナド</t>
    </rPh>
    <phoneticPr fontId="8"/>
  </si>
  <si>
    <t>明細書</t>
    <rPh sb="0" eb="3">
      <t>メイサイショ</t>
    </rPh>
    <phoneticPr fontId="8"/>
  </si>
  <si>
    <t>小計</t>
    <rPh sb="0" eb="2">
      <t>ショウケイ</t>
    </rPh>
    <phoneticPr fontId="8"/>
  </si>
  <si>
    <t>↓</t>
    <phoneticPr fontId="21"/>
  </si>
  <si>
    <t>工事価格</t>
    <rPh sb="0" eb="2">
      <t>コウジ</t>
    </rPh>
    <rPh sb="2" eb="4">
      <t>カカク</t>
    </rPh>
    <phoneticPr fontId="8"/>
  </si>
  <si>
    <t>消費税相当額</t>
    <rPh sb="0" eb="3">
      <t>ショウヒゼイ</t>
    </rPh>
    <rPh sb="3" eb="6">
      <t>ソウトウガク</t>
    </rPh>
    <phoneticPr fontId="8"/>
  </si>
  <si>
    <t>本工事費計</t>
    <rPh sb="0" eb="1">
      <t>ホン</t>
    </rPh>
    <rPh sb="1" eb="4">
      <t>コウジヒ</t>
    </rPh>
    <rPh sb="4" eb="5">
      <t>ケイ</t>
    </rPh>
    <phoneticPr fontId="8"/>
  </si>
  <si>
    <t>低圧ケーブル</t>
    <rPh sb="0" eb="2">
      <t>テイアツ</t>
    </rPh>
    <phoneticPr fontId="5"/>
  </si>
  <si>
    <t>制御ケーブル</t>
    <rPh sb="0" eb="2">
      <t>セイギョ</t>
    </rPh>
    <phoneticPr fontId="5"/>
  </si>
  <si>
    <t>その他電線</t>
    <rPh sb="2" eb="3">
      <t>タ</t>
    </rPh>
    <rPh sb="3" eb="5">
      <t>デンセン</t>
    </rPh>
    <phoneticPr fontId="5"/>
  </si>
  <si>
    <t>端末処理材</t>
    <rPh sb="0" eb="2">
      <t>タンマツ</t>
    </rPh>
    <rPh sb="2" eb="4">
      <t>ショリ</t>
    </rPh>
    <rPh sb="4" eb="5">
      <t>ザイ</t>
    </rPh>
    <phoneticPr fontId="5"/>
  </si>
  <si>
    <t>機  器  費</t>
    <phoneticPr fontId="7"/>
  </si>
  <si>
    <t>輸　送　費</t>
    <rPh sb="0" eb="1">
      <t>ユ</t>
    </rPh>
    <rPh sb="2" eb="3">
      <t>ソウ</t>
    </rPh>
    <rPh sb="4" eb="5">
      <t>ヒ</t>
    </rPh>
    <phoneticPr fontId="8"/>
  </si>
  <si>
    <t>直　接　材　料　費</t>
    <phoneticPr fontId="5"/>
  </si>
  <si>
    <t>技  術  労  務  費</t>
    <phoneticPr fontId="3"/>
  </si>
  <si>
    <t>複  合  工  費</t>
    <phoneticPr fontId="3"/>
  </si>
  <si>
    <t>低圧ケーブル</t>
    <phoneticPr fontId="3"/>
  </si>
  <si>
    <t>1式</t>
    <rPh sb="1" eb="2">
      <t>シキ</t>
    </rPh>
    <phoneticPr fontId="7"/>
  </si>
  <si>
    <t>合　　　　計</t>
    <rPh sb="0" eb="1">
      <t>ゴウ</t>
    </rPh>
    <rPh sb="5" eb="6">
      <t>ケイ</t>
    </rPh>
    <phoneticPr fontId="7"/>
  </si>
  <si>
    <t>ｔ</t>
    <phoneticPr fontId="8"/>
  </si>
  <si>
    <t>輸送費</t>
    <rPh sb="0" eb="2">
      <t>ユソウ</t>
    </rPh>
    <rPh sb="2" eb="3">
      <t>ヒ</t>
    </rPh>
    <phoneticPr fontId="22"/>
  </si>
  <si>
    <t>単位</t>
    <rPh sb="0" eb="2">
      <t>タンイ</t>
    </rPh>
    <phoneticPr fontId="21"/>
  </si>
  <si>
    <t>単価</t>
    <rPh sb="0" eb="2">
      <t>タンカ</t>
    </rPh>
    <phoneticPr fontId="21"/>
  </si>
  <si>
    <t>その他電線</t>
    <rPh sb="2" eb="3">
      <t>タ</t>
    </rPh>
    <rPh sb="3" eb="5">
      <t>デンセン</t>
    </rPh>
    <phoneticPr fontId="3"/>
  </si>
  <si>
    <t>見積</t>
    <rPh sb="0" eb="2">
      <t>ミツモリ</t>
    </rPh>
    <phoneticPr fontId="4"/>
  </si>
  <si>
    <t>個</t>
    <rPh sb="0" eb="1">
      <t>コ</t>
    </rPh>
    <phoneticPr fontId="30"/>
  </si>
  <si>
    <t>式</t>
    <rPh sb="0" eb="1">
      <t>シキ</t>
    </rPh>
    <phoneticPr fontId="3"/>
  </si>
  <si>
    <t>電線管類</t>
    <rPh sb="0" eb="4">
      <t>デンセンカンルイ</t>
    </rPh>
    <phoneticPr fontId="30"/>
  </si>
  <si>
    <t>工事価格×10％</t>
    <rPh sb="0" eb="2">
      <t>コウジ</t>
    </rPh>
    <rPh sb="2" eb="4">
      <t>カカク</t>
    </rPh>
    <phoneticPr fontId="8"/>
  </si>
  <si>
    <t>№</t>
    <phoneticPr fontId="30"/>
  </si>
  <si>
    <t>数量</t>
    <rPh sb="0" eb="1">
      <t>カズ</t>
    </rPh>
    <rPh sb="1" eb="2">
      <t>リョウ</t>
    </rPh>
    <phoneticPr fontId="30"/>
  </si>
  <si>
    <t>式</t>
    <phoneticPr fontId="30"/>
  </si>
  <si>
    <t>参　考　資　料</t>
  </si>
  <si>
    <t>　本頁以下の「参考資料」は、入札参加者の適正かつ迅速な見</t>
    <rPh sb="1" eb="2">
      <t>ホン</t>
    </rPh>
    <rPh sb="2" eb="3">
      <t>ページ</t>
    </rPh>
    <rPh sb="3" eb="5">
      <t>イカ</t>
    </rPh>
    <rPh sb="7" eb="9">
      <t>サンコウ</t>
    </rPh>
    <rPh sb="9" eb="11">
      <t>シリョウ</t>
    </rPh>
    <rPh sb="14" eb="16">
      <t>ニュウサツ</t>
    </rPh>
    <rPh sb="16" eb="18">
      <t>サンカ</t>
    </rPh>
    <rPh sb="18" eb="19">
      <t>シャ</t>
    </rPh>
    <rPh sb="20" eb="22">
      <t>テキセイ</t>
    </rPh>
    <rPh sb="24" eb="26">
      <t>ジンソク</t>
    </rPh>
    <rPh sb="27" eb="28">
      <t>ケン</t>
    </rPh>
    <phoneticPr fontId="21"/>
  </si>
  <si>
    <t>積りに資するための資料であり、建設工事請負基準約款第１条</t>
    <rPh sb="3" eb="4">
      <t>シ</t>
    </rPh>
    <rPh sb="9" eb="11">
      <t>シリョウ</t>
    </rPh>
    <rPh sb="15" eb="17">
      <t>ケンセツ</t>
    </rPh>
    <rPh sb="17" eb="19">
      <t>コウジ</t>
    </rPh>
    <rPh sb="19" eb="21">
      <t>ウケオイ</t>
    </rPh>
    <rPh sb="21" eb="23">
      <t>キジュン</t>
    </rPh>
    <rPh sb="23" eb="25">
      <t>ヤッカン</t>
    </rPh>
    <rPh sb="25" eb="26">
      <t>ダイ</t>
    </rPh>
    <rPh sb="27" eb="28">
      <t>ジョウ</t>
    </rPh>
    <phoneticPr fontId="21"/>
  </si>
  <si>
    <t>で規定する設計図書ではない。</t>
    <rPh sb="1" eb="3">
      <t>キテイ</t>
    </rPh>
    <phoneticPr fontId="21"/>
  </si>
  <si>
    <t>　従って、「参考資料」は請負契約上の拘束力を生じるもので</t>
    <rPh sb="1" eb="2">
      <t>シタガ</t>
    </rPh>
    <rPh sb="6" eb="8">
      <t>サンコウ</t>
    </rPh>
    <rPh sb="8" eb="10">
      <t>シリョウ</t>
    </rPh>
    <rPh sb="12" eb="14">
      <t>ウケオイ</t>
    </rPh>
    <rPh sb="14" eb="16">
      <t>ケイヤク</t>
    </rPh>
    <rPh sb="16" eb="17">
      <t>ジョウ</t>
    </rPh>
    <rPh sb="18" eb="21">
      <t>コウソクリョク</t>
    </rPh>
    <rPh sb="22" eb="23">
      <t>ショウ</t>
    </rPh>
    <phoneticPr fontId="21"/>
  </si>
  <si>
    <t>はなく、受注者は施工条件、現地状況等を十分考慮して、仮</t>
    <rPh sb="4" eb="6">
      <t>ジュチュウ</t>
    </rPh>
    <rPh sb="6" eb="7">
      <t>シャ</t>
    </rPh>
    <rPh sb="8" eb="10">
      <t>セコウ</t>
    </rPh>
    <rPh sb="10" eb="12">
      <t>ジョウケン</t>
    </rPh>
    <rPh sb="13" eb="15">
      <t>ゲンチ</t>
    </rPh>
    <rPh sb="15" eb="17">
      <t>ジョウキョウ</t>
    </rPh>
    <rPh sb="17" eb="18">
      <t>トウ</t>
    </rPh>
    <rPh sb="19" eb="21">
      <t>ジュウブン</t>
    </rPh>
    <rPh sb="21" eb="23">
      <t>コウリョ</t>
    </rPh>
    <rPh sb="26" eb="27">
      <t>カリ</t>
    </rPh>
    <phoneticPr fontId="21"/>
  </si>
  <si>
    <t>設、施工方法、安全対策等工事目的物を完成するための一切の</t>
    <rPh sb="5" eb="6">
      <t>ホウ</t>
    </rPh>
    <rPh sb="7" eb="9">
      <t>アンゼン</t>
    </rPh>
    <rPh sb="9" eb="11">
      <t>タイサク</t>
    </rPh>
    <rPh sb="11" eb="12">
      <t>トウ</t>
    </rPh>
    <rPh sb="12" eb="14">
      <t>コウジ</t>
    </rPh>
    <rPh sb="14" eb="16">
      <t>モクテキ</t>
    </rPh>
    <rPh sb="16" eb="17">
      <t>ブツ</t>
    </rPh>
    <rPh sb="18" eb="20">
      <t>カンセイ</t>
    </rPh>
    <rPh sb="25" eb="27">
      <t>イッサイ</t>
    </rPh>
    <phoneticPr fontId="21"/>
  </si>
  <si>
    <t>手段について、請負者の責任において定めるものとする。</t>
    <rPh sb="7" eb="9">
      <t>ウケオイ</t>
    </rPh>
    <rPh sb="9" eb="10">
      <t>シャ</t>
    </rPh>
    <rPh sb="11" eb="13">
      <t>セキニン</t>
    </rPh>
    <rPh sb="17" eb="18">
      <t>サダ</t>
    </rPh>
    <phoneticPr fontId="21"/>
  </si>
  <si>
    <t>式</t>
    <phoneticPr fontId="30"/>
  </si>
  <si>
    <t>品名　</t>
    <rPh sb="0" eb="2">
      <t>ヒンメイ</t>
    </rPh>
    <phoneticPr fontId="30"/>
  </si>
  <si>
    <t>仕様</t>
    <rPh sb="0" eb="1">
      <t>ツコウ</t>
    </rPh>
    <rPh sb="1" eb="2">
      <t>サマ</t>
    </rPh>
    <phoneticPr fontId="30"/>
  </si>
  <si>
    <t>参考重量(kg)</t>
    <rPh sb="0" eb="2">
      <t>サンコウ</t>
    </rPh>
    <rPh sb="2" eb="4">
      <t>ジュウリョウ</t>
    </rPh>
    <phoneticPr fontId="30"/>
  </si>
  <si>
    <t>想定工場</t>
    <rPh sb="0" eb="2">
      <t>ソウテイ</t>
    </rPh>
    <rPh sb="2" eb="4">
      <t>コウジョウ</t>
    </rPh>
    <phoneticPr fontId="30"/>
  </si>
  <si>
    <t>【留意事項】</t>
    <rPh sb="1" eb="3">
      <t>リュウイ</t>
    </rPh>
    <rPh sb="3" eb="5">
      <t>ジコウ</t>
    </rPh>
    <phoneticPr fontId="21"/>
  </si>
  <si>
    <t>本単価表は､公共事業の工事費の積算に用いるため､上越市が独自の調査に基づき定めた単価を記載したものであり､個々の契約における単価を拘束するものではありません｡</t>
    <phoneticPr fontId="21"/>
  </si>
  <si>
    <t>第2-1号表</t>
    <rPh sb="0" eb="1">
      <t>ダイ</t>
    </rPh>
    <rPh sb="4" eb="5">
      <t>ゴウ</t>
    </rPh>
    <rPh sb="5" eb="6">
      <t>ヒョウ</t>
    </rPh>
    <phoneticPr fontId="30"/>
  </si>
  <si>
    <t>第3-1号表</t>
    <rPh sb="0" eb="1">
      <t>ダイ</t>
    </rPh>
    <rPh sb="4" eb="5">
      <t>ゴウ</t>
    </rPh>
    <rPh sb="5" eb="6">
      <t>ヒョウ</t>
    </rPh>
    <phoneticPr fontId="5"/>
  </si>
  <si>
    <t>第3-2号表</t>
    <rPh sb="0" eb="1">
      <t>ダイ</t>
    </rPh>
    <rPh sb="4" eb="5">
      <t>ゴウ</t>
    </rPh>
    <rPh sb="5" eb="6">
      <t>ヒョウ</t>
    </rPh>
    <phoneticPr fontId="5"/>
  </si>
  <si>
    <t>第3-3号表</t>
    <rPh sb="0" eb="1">
      <t>ダイ</t>
    </rPh>
    <rPh sb="4" eb="5">
      <t>ゴウ</t>
    </rPh>
    <rPh sb="5" eb="6">
      <t>ヒョウ</t>
    </rPh>
    <phoneticPr fontId="5"/>
  </si>
  <si>
    <t>第3-4号表</t>
    <rPh sb="0" eb="1">
      <t>ダイ</t>
    </rPh>
    <rPh sb="4" eb="5">
      <t>ゴウ</t>
    </rPh>
    <rPh sb="5" eb="6">
      <t>ヒョウ</t>
    </rPh>
    <phoneticPr fontId="5"/>
  </si>
  <si>
    <t>刊行物</t>
  </si>
  <si>
    <t>刊行物</t>
    <rPh sb="0" eb="3">
      <t>カンコウブツ</t>
    </rPh>
    <phoneticPr fontId="4"/>
  </si>
  <si>
    <t>刊行物</t>
    <phoneticPr fontId="1"/>
  </si>
  <si>
    <t>個</t>
  </si>
  <si>
    <t>個</t>
    <phoneticPr fontId="30"/>
  </si>
  <si>
    <t>小　　　　計</t>
    <phoneticPr fontId="30"/>
  </si>
  <si>
    <t>式</t>
    <rPh sb="0" eb="1">
      <t>シキ</t>
    </rPh>
    <phoneticPr fontId="30"/>
  </si>
  <si>
    <t>付属材料費率0.015</t>
    <phoneticPr fontId="30"/>
  </si>
  <si>
    <t>据付</t>
    <phoneticPr fontId="3"/>
  </si>
  <si>
    <t>第3-5号表</t>
    <rPh sb="0" eb="1">
      <t>ダイ</t>
    </rPh>
    <rPh sb="4" eb="5">
      <t>ゴウ</t>
    </rPh>
    <rPh sb="5" eb="6">
      <t>ヒョウ</t>
    </rPh>
    <phoneticPr fontId="5"/>
  </si>
  <si>
    <t>電線管類</t>
    <rPh sb="0" eb="3">
      <t>デンセンカン</t>
    </rPh>
    <rPh sb="3" eb="4">
      <t>ルイ</t>
    </rPh>
    <phoneticPr fontId="30"/>
  </si>
  <si>
    <t>鋼材加工品</t>
    <rPh sb="0" eb="2">
      <t>コウザイ</t>
    </rPh>
    <rPh sb="2" eb="5">
      <t>カコウヒン</t>
    </rPh>
    <phoneticPr fontId="30"/>
  </si>
  <si>
    <t>第3-6号表</t>
    <rPh sb="0" eb="1">
      <t>ダイ</t>
    </rPh>
    <rPh sb="4" eb="5">
      <t>ゴウ</t>
    </rPh>
    <rPh sb="5" eb="6">
      <t>ヒョウ</t>
    </rPh>
    <phoneticPr fontId="5"/>
  </si>
  <si>
    <t>鋼材加工品</t>
    <rPh sb="0" eb="5">
      <t>コウザイカコウヒン</t>
    </rPh>
    <phoneticPr fontId="30"/>
  </si>
  <si>
    <t>鋼材加工品（盤架台）</t>
    <rPh sb="0" eb="5">
      <t>コウザイカコウヒン</t>
    </rPh>
    <rPh sb="6" eb="7">
      <t>バン</t>
    </rPh>
    <rPh sb="7" eb="9">
      <t>カダイ</t>
    </rPh>
    <phoneticPr fontId="30"/>
  </si>
  <si>
    <t>SS製　塗装仕上げ</t>
    <phoneticPr fontId="30"/>
  </si>
  <si>
    <t>設備機械工</t>
    <rPh sb="0" eb="2">
      <t>セツビ</t>
    </rPh>
    <rPh sb="2" eb="5">
      <t>キカイコウ</t>
    </rPh>
    <phoneticPr fontId="30"/>
  </si>
  <si>
    <t>人</t>
    <phoneticPr fontId="30"/>
  </si>
  <si>
    <t>合　　　　計</t>
    <phoneticPr fontId="30"/>
  </si>
  <si>
    <t>1ｔ</t>
    <phoneticPr fontId="7"/>
  </si>
  <si>
    <t>据付(技術者）間接費</t>
    <rPh sb="0" eb="2">
      <t>スエツケ</t>
    </rPh>
    <rPh sb="3" eb="6">
      <t>ギジュツシャ</t>
    </rPh>
    <rPh sb="7" eb="10">
      <t>カンセツヒ</t>
    </rPh>
    <phoneticPr fontId="8"/>
  </si>
  <si>
    <t>据付（機器）間接費</t>
    <rPh sb="0" eb="2">
      <t>スエツケ</t>
    </rPh>
    <rPh sb="3" eb="5">
      <t>キキ</t>
    </rPh>
    <rPh sb="6" eb="9">
      <t>カンセツヒ</t>
    </rPh>
    <phoneticPr fontId="8"/>
  </si>
  <si>
    <t>　各表の数量は積み上げ数量であり、設計書計上の際には端数処理を行っている。</t>
    <phoneticPr fontId="21"/>
  </si>
  <si>
    <t>名称</t>
    <rPh sb="0" eb="2">
      <t>メイショウ</t>
    </rPh>
    <phoneticPr fontId="21"/>
  </si>
  <si>
    <t>形状、寸法、重量</t>
    <rPh sb="0" eb="2">
      <t>ケイジョウ</t>
    </rPh>
    <rPh sb="3" eb="5">
      <t>スンポウ</t>
    </rPh>
    <rPh sb="6" eb="8">
      <t>ジュウリョウ</t>
    </rPh>
    <phoneticPr fontId="21"/>
  </si>
  <si>
    <t>数量</t>
    <rPh sb="0" eb="2">
      <t>スウリョウ</t>
    </rPh>
    <phoneticPr fontId="21"/>
  </si>
  <si>
    <t>適用</t>
    <rPh sb="0" eb="2">
      <t>テキヨウ</t>
    </rPh>
    <phoneticPr fontId="21"/>
  </si>
  <si>
    <t>【新設】</t>
    <rPh sb="1" eb="3">
      <t>シンセツ</t>
    </rPh>
    <phoneticPr fontId="21"/>
  </si>
  <si>
    <t>式</t>
    <rPh sb="0" eb="1">
      <t>シキ</t>
    </rPh>
    <phoneticPr fontId="21"/>
  </si>
  <si>
    <t>ケーブル・電線</t>
    <rPh sb="5" eb="7">
      <t>デンセン</t>
    </rPh>
    <phoneticPr fontId="21"/>
  </si>
  <si>
    <t>別紙配線数量表（新設）参照</t>
    <rPh sb="0" eb="2">
      <t>ベッシ</t>
    </rPh>
    <rPh sb="2" eb="4">
      <t>ハイセン</t>
    </rPh>
    <rPh sb="4" eb="6">
      <t>スウリョウ</t>
    </rPh>
    <rPh sb="6" eb="7">
      <t>ヒョウ</t>
    </rPh>
    <rPh sb="8" eb="10">
      <t>シンセツ</t>
    </rPh>
    <rPh sb="11" eb="13">
      <t>サンショウ</t>
    </rPh>
    <phoneticPr fontId="21"/>
  </si>
  <si>
    <t>ケーブル埋設シート</t>
    <rPh sb="4" eb="6">
      <t>マイセツ</t>
    </rPh>
    <phoneticPr fontId="21"/>
  </si>
  <si>
    <t>鋼材加工品</t>
    <rPh sb="0" eb="2">
      <t>コウザイ</t>
    </rPh>
    <rPh sb="2" eb="4">
      <t>カコウ</t>
    </rPh>
    <rPh sb="4" eb="5">
      <t>ヒン</t>
    </rPh>
    <phoneticPr fontId="21"/>
  </si>
  <si>
    <t>別紙鋼材加工品数量表（新設）</t>
    <rPh sb="0" eb="2">
      <t>ベッシ</t>
    </rPh>
    <phoneticPr fontId="21"/>
  </si>
  <si>
    <t>※　積算基準［４　下水道］ポンプ場・処理場施設（電気設備編）</t>
    <phoneticPr fontId="21"/>
  </si>
  <si>
    <t>種別</t>
    <rPh sb="0" eb="2">
      <t>シュベツ</t>
    </rPh>
    <phoneticPr fontId="21"/>
  </si>
  <si>
    <t>ﾋﾟｯﾄ・ｺﾛｶﾞｼ(m)</t>
    <phoneticPr fontId="21"/>
  </si>
  <si>
    <t>ﾗｯｸ(m)</t>
    <phoneticPr fontId="21"/>
  </si>
  <si>
    <t>管内(m)</t>
    <rPh sb="0" eb="2">
      <t>カンナイ</t>
    </rPh>
    <phoneticPr fontId="21"/>
  </si>
  <si>
    <t>FEP/PF(m)</t>
    <phoneticPr fontId="21"/>
  </si>
  <si>
    <t>【新設】</t>
    <phoneticPr fontId="21"/>
  </si>
  <si>
    <t>600V EM-CE</t>
    <phoneticPr fontId="21"/>
  </si>
  <si>
    <t>22sq-2C</t>
    <phoneticPr fontId="21"/>
  </si>
  <si>
    <t>2sq-2C</t>
    <phoneticPr fontId="21"/>
  </si>
  <si>
    <t>EM-CEE</t>
    <phoneticPr fontId="21"/>
  </si>
  <si>
    <t>1.25sq-10C</t>
    <phoneticPr fontId="21"/>
  </si>
  <si>
    <t>EM-CEE-S</t>
    <phoneticPr fontId="21"/>
  </si>
  <si>
    <t>1.25sq-4C</t>
    <phoneticPr fontId="21"/>
  </si>
  <si>
    <t>EM-IE</t>
    <phoneticPr fontId="21"/>
  </si>
  <si>
    <t>5.5sq</t>
    <phoneticPr fontId="21"/>
  </si>
  <si>
    <t>3.5sq</t>
    <phoneticPr fontId="21"/>
  </si>
  <si>
    <t>露出(m)</t>
    <rPh sb="0" eb="2">
      <t>ロシュツ</t>
    </rPh>
    <phoneticPr fontId="21"/>
  </si>
  <si>
    <t>埋込(m)</t>
    <rPh sb="0" eb="1">
      <t>ウ</t>
    </rPh>
    <rPh sb="1" eb="2">
      <t>コ</t>
    </rPh>
    <phoneticPr fontId="21"/>
  </si>
  <si>
    <t>波付硬質ポリエチレン管</t>
    <phoneticPr fontId="21"/>
  </si>
  <si>
    <t>FEP 30</t>
    <phoneticPr fontId="21"/>
  </si>
  <si>
    <t>厚鋼電線管</t>
    <rPh sb="0" eb="2">
      <t>アツコウ</t>
    </rPh>
    <rPh sb="2" eb="5">
      <t>デンセンカン</t>
    </rPh>
    <phoneticPr fontId="21"/>
  </si>
  <si>
    <t>G 22</t>
    <phoneticPr fontId="21"/>
  </si>
  <si>
    <t>寸法・規格</t>
    <rPh sb="0" eb="2">
      <t>スンポウ</t>
    </rPh>
    <rPh sb="3" eb="5">
      <t>キカク</t>
    </rPh>
    <phoneticPr fontId="21"/>
  </si>
  <si>
    <t>m</t>
    <phoneticPr fontId="21"/>
  </si>
  <si>
    <t>数量(kg)</t>
    <rPh sb="0" eb="2">
      <t>スウリョウ</t>
    </rPh>
    <phoneticPr fontId="21"/>
  </si>
  <si>
    <t>鋼製加工品</t>
    <rPh sb="0" eb="2">
      <t>コウセイ</t>
    </rPh>
    <rPh sb="2" eb="4">
      <t>カコウ</t>
    </rPh>
    <rPh sb="4" eb="5">
      <t>ヒン</t>
    </rPh>
    <phoneticPr fontId="21"/>
  </si>
  <si>
    <t>第7類</t>
    <rPh sb="0" eb="1">
      <t>ダイ</t>
    </rPh>
    <rPh sb="2" eb="3">
      <t>ルイ</t>
    </rPh>
    <phoneticPr fontId="21"/>
  </si>
  <si>
    <t>600V CV</t>
    <phoneticPr fontId="21"/>
  </si>
  <si>
    <t>CVV</t>
    <phoneticPr fontId="21"/>
  </si>
  <si>
    <t>2sq-3C</t>
    <phoneticPr fontId="21"/>
  </si>
  <si>
    <t>IV</t>
    <phoneticPr fontId="21"/>
  </si>
  <si>
    <t>付属材料費(付属材料費率1.75)</t>
    <phoneticPr fontId="30"/>
  </si>
  <si>
    <t>付属材料費(付属材料費率0.2)</t>
    <phoneticPr fontId="30"/>
  </si>
  <si>
    <t>接合材料</t>
    <rPh sb="0" eb="2">
      <t>セツゴウ</t>
    </rPh>
    <rPh sb="2" eb="4">
      <t>ザイリョウ</t>
    </rPh>
    <phoneticPr fontId="30"/>
  </si>
  <si>
    <t>接合材料、端末器具、ノーマルベンド、塗装、ボンド材、端末可とう電線管、支持材料</t>
    <rPh sb="0" eb="2">
      <t>セツゴウ</t>
    </rPh>
    <rPh sb="2" eb="4">
      <t>ザイリョウ</t>
    </rPh>
    <rPh sb="5" eb="7">
      <t>タンマツ</t>
    </rPh>
    <rPh sb="7" eb="9">
      <t>キグ</t>
    </rPh>
    <rPh sb="18" eb="20">
      <t>トソウ</t>
    </rPh>
    <rPh sb="24" eb="25">
      <t>ザイ</t>
    </rPh>
    <rPh sb="26" eb="28">
      <t>タンマツ</t>
    </rPh>
    <rPh sb="28" eb="29">
      <t>カ</t>
    </rPh>
    <rPh sb="31" eb="34">
      <t>デンセンカン</t>
    </rPh>
    <rPh sb="35" eb="37">
      <t>シジ</t>
    </rPh>
    <rPh sb="37" eb="39">
      <t>ザイリョウ</t>
    </rPh>
    <phoneticPr fontId="30"/>
  </si>
  <si>
    <t>600V EM-CET 100sq</t>
    <phoneticPr fontId="30"/>
  </si>
  <si>
    <t>600V EM-CE 2sq-3c</t>
    <phoneticPr fontId="30"/>
  </si>
  <si>
    <t>600V EM-CE 2sq-2c</t>
    <phoneticPr fontId="30"/>
  </si>
  <si>
    <t>EM-CEE 1.25sq-10c</t>
    <phoneticPr fontId="30"/>
  </si>
  <si>
    <t>EM-CEE 1.25sq-4c</t>
    <phoneticPr fontId="30"/>
  </si>
  <si>
    <t>EM-CEE 1.25sq-3c</t>
    <phoneticPr fontId="30"/>
  </si>
  <si>
    <t>EM-UTP 0.5-4p</t>
    <phoneticPr fontId="30"/>
  </si>
  <si>
    <t>EM-CEE-S 1.25sq-2c</t>
    <phoneticPr fontId="30"/>
  </si>
  <si>
    <t>小　　　　計</t>
    <phoneticPr fontId="30"/>
  </si>
  <si>
    <t>付属材料費</t>
    <phoneticPr fontId="30"/>
  </si>
  <si>
    <t>付属材料費率0.015</t>
    <phoneticPr fontId="30"/>
  </si>
  <si>
    <t>式</t>
    <rPh sb="0" eb="1">
      <t>シキ</t>
    </rPh>
    <phoneticPr fontId="30"/>
  </si>
  <si>
    <t>合　　　　計</t>
    <rPh sb="0" eb="1">
      <t>ゴウ</t>
    </rPh>
    <rPh sb="5" eb="6">
      <t>ケイ</t>
    </rPh>
    <phoneticPr fontId="30"/>
  </si>
  <si>
    <t>EM-IE 14sq</t>
    <phoneticPr fontId="30"/>
  </si>
  <si>
    <t>EM-IE 5.5sq</t>
    <phoneticPr fontId="30"/>
  </si>
  <si>
    <t>EM-IE 3.5sq</t>
    <phoneticPr fontId="30"/>
  </si>
  <si>
    <t>EM-IE 2sq</t>
    <phoneticPr fontId="30"/>
  </si>
  <si>
    <t>厚鋼電線管</t>
    <phoneticPr fontId="30"/>
  </si>
  <si>
    <t>波付硬質合成樹脂管</t>
    <phoneticPr fontId="30"/>
  </si>
  <si>
    <t>合成樹脂管</t>
    <phoneticPr fontId="30"/>
  </si>
  <si>
    <t>異種管接続材料</t>
    <rPh sb="0" eb="2">
      <t>イシュ</t>
    </rPh>
    <rPh sb="2" eb="3">
      <t>カン</t>
    </rPh>
    <rPh sb="3" eb="5">
      <t>セツゾク</t>
    </rPh>
    <rPh sb="5" eb="7">
      <t>ザイリョウ</t>
    </rPh>
    <phoneticPr fontId="30"/>
  </si>
  <si>
    <t>FEP30φ</t>
    <phoneticPr fontId="30"/>
  </si>
  <si>
    <t>ベルマウス</t>
    <phoneticPr fontId="30"/>
  </si>
  <si>
    <t>H型FEP φ30</t>
    <phoneticPr fontId="30"/>
  </si>
  <si>
    <t>ケーブル埋設シート</t>
    <phoneticPr fontId="30"/>
  </si>
  <si>
    <t>300mm 2倍長</t>
    <phoneticPr fontId="30"/>
  </si>
  <si>
    <t>本</t>
    <rPh sb="0" eb="1">
      <t>ホン</t>
    </rPh>
    <phoneticPr fontId="30"/>
  </si>
  <si>
    <t>プルボックス</t>
    <phoneticPr fontId="30"/>
  </si>
  <si>
    <t>その他材料</t>
    <rPh sb="2" eb="3">
      <t>タ</t>
    </rPh>
    <rPh sb="3" eb="5">
      <t>ザイリョウ</t>
    </rPh>
    <phoneticPr fontId="30"/>
  </si>
  <si>
    <t>第3-7号表</t>
    <rPh sb="0" eb="1">
      <t>ダイ</t>
    </rPh>
    <rPh sb="4" eb="5">
      <t>ゴウ</t>
    </rPh>
    <rPh sb="5" eb="6">
      <t>ヒョウ</t>
    </rPh>
    <phoneticPr fontId="5"/>
  </si>
  <si>
    <t>第3-8号表</t>
    <rPh sb="0" eb="1">
      <t>ダイ</t>
    </rPh>
    <rPh sb="4" eb="5">
      <t>ゴウ</t>
    </rPh>
    <rPh sb="5" eb="6">
      <t>ヒョウ</t>
    </rPh>
    <phoneticPr fontId="5"/>
  </si>
  <si>
    <t>プルボックス</t>
    <phoneticPr fontId="30"/>
  </si>
  <si>
    <t>組</t>
    <rPh sb="0" eb="1">
      <t>クミ</t>
    </rPh>
    <phoneticPr fontId="30"/>
  </si>
  <si>
    <t>ポール</t>
  </si>
  <si>
    <t>コンクリート根かせ</t>
  </si>
  <si>
    <t>1200×240×170、ﾊﾞﾝﾄﾞ付</t>
  </si>
  <si>
    <t>自在バンド</t>
    <rPh sb="0" eb="2">
      <t>ジザイ</t>
    </rPh>
    <phoneticPr fontId="2"/>
  </si>
  <si>
    <t>IBT-212</t>
  </si>
  <si>
    <t>足場ボルト</t>
    <rPh sb="0" eb="2">
      <t>アシバ</t>
    </rPh>
    <phoneticPr fontId="2"/>
  </si>
  <si>
    <t>CP用</t>
    <rPh sb="2" eb="3">
      <t>ヨウ</t>
    </rPh>
    <phoneticPr fontId="2"/>
  </si>
  <si>
    <t>支線</t>
    <rPh sb="0" eb="2">
      <t>シセン</t>
    </rPh>
    <phoneticPr fontId="2"/>
  </si>
  <si>
    <t>ステーブロック</t>
  </si>
  <si>
    <t>700×350 ロッド付</t>
    <rPh sb="11" eb="12">
      <t>ツ</t>
    </rPh>
    <phoneticPr fontId="2"/>
  </si>
  <si>
    <t>玉がいし</t>
    <rPh sb="0" eb="1">
      <t>タマ</t>
    </rPh>
    <phoneticPr fontId="2"/>
  </si>
  <si>
    <t>巻付グリップ</t>
    <rPh sb="0" eb="2">
      <t>マキツキ</t>
    </rPh>
    <phoneticPr fontId="2"/>
  </si>
  <si>
    <t>支線ガード</t>
  </si>
  <si>
    <t>防波管塩化ビニル管</t>
    <rPh sb="0" eb="2">
      <t>ボウハ</t>
    </rPh>
    <rPh sb="2" eb="3">
      <t>カン</t>
    </rPh>
    <rPh sb="3" eb="5">
      <t>エンカ</t>
    </rPh>
    <rPh sb="8" eb="9">
      <t>カン</t>
    </rPh>
    <phoneticPr fontId="2"/>
  </si>
  <si>
    <t>薄肉管VU 300φ</t>
    <rPh sb="0" eb="2">
      <t>ウスニク</t>
    </rPh>
    <rPh sb="2" eb="3">
      <t>カン</t>
    </rPh>
    <phoneticPr fontId="2"/>
  </si>
  <si>
    <t>薄肉管VU 250φ</t>
    <rPh sb="0" eb="2">
      <t>ウスニク</t>
    </rPh>
    <rPh sb="2" eb="3">
      <t>カン</t>
    </rPh>
    <phoneticPr fontId="2"/>
  </si>
  <si>
    <t>屋外灯</t>
    <rPh sb="0" eb="3">
      <t>オクガイトウ</t>
    </rPh>
    <phoneticPr fontId="2"/>
  </si>
  <si>
    <t>防犯灯</t>
    <rPh sb="0" eb="2">
      <t>ボウハン</t>
    </rPh>
    <rPh sb="2" eb="3">
      <t>トウ</t>
    </rPh>
    <phoneticPr fontId="2"/>
  </si>
  <si>
    <t>m</t>
    <phoneticPr fontId="30"/>
  </si>
  <si>
    <t>組</t>
    <rPh sb="0" eb="1">
      <t>クミ</t>
    </rPh>
    <phoneticPr fontId="30"/>
  </si>
  <si>
    <t>普通作業員</t>
    <rPh sb="0" eb="2">
      <t>フツウ</t>
    </rPh>
    <rPh sb="2" eb="5">
      <t>サギョウイン</t>
    </rPh>
    <phoneticPr fontId="30"/>
  </si>
  <si>
    <t>配管工</t>
    <rPh sb="0" eb="2">
      <t>ハイカン</t>
    </rPh>
    <rPh sb="2" eb="3">
      <t>コウ</t>
    </rPh>
    <phoneticPr fontId="30"/>
  </si>
  <si>
    <t>据付</t>
    <rPh sb="0" eb="2">
      <t>スエツケ</t>
    </rPh>
    <phoneticPr fontId="30"/>
  </si>
  <si>
    <t>据付</t>
    <rPh sb="0" eb="2">
      <t>スエツケ</t>
    </rPh>
    <phoneticPr fontId="4"/>
  </si>
  <si>
    <t>人</t>
    <phoneticPr fontId="30"/>
  </si>
  <si>
    <t>技術者</t>
    <phoneticPr fontId="30"/>
  </si>
  <si>
    <t>単体試験</t>
    <rPh sb="0" eb="2">
      <t>タンタイ</t>
    </rPh>
    <rPh sb="2" eb="4">
      <t>シケン</t>
    </rPh>
    <phoneticPr fontId="30"/>
  </si>
  <si>
    <t>組合試験</t>
    <rPh sb="0" eb="2">
      <t>クミアイ</t>
    </rPh>
    <rPh sb="2" eb="4">
      <t>シケン</t>
    </rPh>
    <phoneticPr fontId="30"/>
  </si>
  <si>
    <t>コンクリート打設工</t>
  </si>
  <si>
    <t>モルタル仕上げ</t>
    <rPh sb="4" eb="6">
      <t>シア</t>
    </rPh>
    <phoneticPr fontId="2"/>
  </si>
  <si>
    <t>30㎜</t>
  </si>
  <si>
    <t>金ごて仕上げ工</t>
  </si>
  <si>
    <t>型枠工</t>
  </si>
  <si>
    <t>一般型枠、小型構造物</t>
  </si>
  <si>
    <t>掘削工</t>
  </si>
  <si>
    <t>発生土埋戻工</t>
  </si>
  <si>
    <t>残土処理工</t>
  </si>
  <si>
    <t>山砂埋戻工</t>
  </si>
  <si>
    <t>基礎砕石工</t>
  </si>
  <si>
    <t>17.5cm超20cm以下、RC40</t>
  </si>
  <si>
    <t>㎥</t>
    <phoneticPr fontId="20"/>
  </si>
  <si>
    <t>㎡</t>
    <phoneticPr fontId="30"/>
  </si>
  <si>
    <t>箇所</t>
    <rPh sb="0" eb="2">
      <t>カショ</t>
    </rPh>
    <phoneticPr fontId="30"/>
  </si>
  <si>
    <t>投込圧力式</t>
  </si>
  <si>
    <t>面</t>
    <rPh sb="0" eb="1">
      <t>メン</t>
    </rPh>
    <phoneticPr fontId="30"/>
  </si>
  <si>
    <t>式</t>
    <rPh sb="0" eb="1">
      <t>シキ</t>
    </rPh>
    <phoneticPr fontId="30"/>
  </si>
  <si>
    <t>式</t>
    <phoneticPr fontId="30"/>
  </si>
  <si>
    <t>面</t>
    <rPh sb="0" eb="1">
      <t>メン</t>
    </rPh>
    <phoneticPr fontId="30"/>
  </si>
  <si>
    <t>刊行物</t>
    <phoneticPr fontId="30"/>
  </si>
  <si>
    <t>接地銅板</t>
    <rPh sb="0" eb="2">
      <t>セッチ</t>
    </rPh>
    <rPh sb="2" eb="3">
      <t>ドウ</t>
    </rPh>
    <rPh sb="3" eb="4">
      <t>イタ</t>
    </rPh>
    <phoneticPr fontId="30"/>
  </si>
  <si>
    <t>900×900×1.5t</t>
    <phoneticPr fontId="30"/>
  </si>
  <si>
    <t>枚</t>
    <rPh sb="0" eb="1">
      <t>マイ</t>
    </rPh>
    <phoneticPr fontId="30"/>
  </si>
  <si>
    <t>接地埋設標</t>
    <rPh sb="0" eb="2">
      <t>セッチ</t>
    </rPh>
    <rPh sb="2" eb="4">
      <t>マイセツ</t>
    </rPh>
    <rPh sb="4" eb="5">
      <t>ヒョウ</t>
    </rPh>
    <phoneticPr fontId="30"/>
  </si>
  <si>
    <t>コンクリート製</t>
    <rPh sb="6" eb="7">
      <t>セイ</t>
    </rPh>
    <phoneticPr fontId="30"/>
  </si>
  <si>
    <t>本</t>
    <rPh sb="0" eb="1">
      <t>ホン</t>
    </rPh>
    <phoneticPr fontId="30"/>
  </si>
  <si>
    <t>刊行物</t>
    <rPh sb="0" eb="3">
      <t>カンコウブツ</t>
    </rPh>
    <phoneticPr fontId="30"/>
  </si>
  <si>
    <t>役務費</t>
    <rPh sb="0" eb="3">
      <t>エキムヒ</t>
    </rPh>
    <phoneticPr fontId="8"/>
  </si>
  <si>
    <t>金ごて仕上げ</t>
    <rPh sb="0" eb="1">
      <t>キン</t>
    </rPh>
    <rPh sb="3" eb="5">
      <t>シアゲ</t>
    </rPh>
    <phoneticPr fontId="30"/>
  </si>
  <si>
    <t>第6-1号表</t>
    <phoneticPr fontId="30"/>
  </si>
  <si>
    <t>左官</t>
    <rPh sb="0" eb="2">
      <t>サカン</t>
    </rPh>
    <phoneticPr fontId="30"/>
  </si>
  <si>
    <t>人</t>
    <rPh sb="0" eb="1">
      <t>ニン</t>
    </rPh>
    <phoneticPr fontId="30"/>
  </si>
  <si>
    <t>1㎥</t>
    <phoneticPr fontId="7"/>
  </si>
  <si>
    <t>総合試験運転費</t>
    <rPh sb="0" eb="2">
      <t>ソウゴウ</t>
    </rPh>
    <rPh sb="2" eb="4">
      <t>シケン</t>
    </rPh>
    <rPh sb="4" eb="6">
      <t>ウンテン</t>
    </rPh>
    <rPh sb="6" eb="7">
      <t>ヒ</t>
    </rPh>
    <phoneticPr fontId="8"/>
  </si>
  <si>
    <t>均しｺﾝｸﾘｰﾄ、σck=18/N/mm2
ﾊﾞｯｸﾎｳ（ｸﾚｰﾝ機能付）打設</t>
    <rPh sb="33" eb="35">
      <t>キノウ</t>
    </rPh>
    <rPh sb="35" eb="36">
      <t>ツ</t>
    </rPh>
    <rPh sb="37" eb="39">
      <t>ダセツ</t>
    </rPh>
    <phoneticPr fontId="30"/>
  </si>
  <si>
    <t>小型構造物、σck=18/N/mm2
ﾊﾞｯｸﾎｳ（ｸﾚｰﾝ機能付）打設</t>
    <phoneticPr fontId="30"/>
  </si>
  <si>
    <t>BH0.2ｍ3（電線共同溝）
基面整正含</t>
    <rPh sb="8" eb="10">
      <t>デンセン</t>
    </rPh>
    <rPh sb="10" eb="12">
      <t>キョウドウ</t>
    </rPh>
    <rPh sb="12" eb="13">
      <t>ミゾ</t>
    </rPh>
    <rPh sb="15" eb="17">
      <t>キメン</t>
    </rPh>
    <rPh sb="17" eb="19">
      <t>セイセイ</t>
    </rPh>
    <rPh sb="19" eb="20">
      <t>フク</t>
    </rPh>
    <phoneticPr fontId="30"/>
  </si>
  <si>
    <t>BH0.2ｍ3 機械転圧含む
（電線共同溝）</t>
    <rPh sb="16" eb="18">
      <t>デンセン</t>
    </rPh>
    <rPh sb="18" eb="20">
      <t>キョウドウ</t>
    </rPh>
    <rPh sb="20" eb="21">
      <t>ミゾ</t>
    </rPh>
    <phoneticPr fontId="30"/>
  </si>
  <si>
    <t>ﾀﾞﾝﾌﾟ、4ｔ積、土砂、2.5km、BH 0.2ｍ3</t>
    <phoneticPr fontId="30"/>
  </si>
  <si>
    <t>残土処分費</t>
    <rPh sb="0" eb="2">
      <t>ザンド</t>
    </rPh>
    <rPh sb="2" eb="4">
      <t>ショブン</t>
    </rPh>
    <rPh sb="4" eb="5">
      <t>ヒ</t>
    </rPh>
    <phoneticPr fontId="30"/>
  </si>
  <si>
    <t>㎥</t>
  </si>
  <si>
    <t>山砂材料費</t>
    <rPh sb="0" eb="2">
      <t>ヤマズナ</t>
    </rPh>
    <rPh sb="2" eb="5">
      <t>ザイリョウヒ</t>
    </rPh>
    <phoneticPr fontId="30"/>
  </si>
  <si>
    <t>㎡</t>
  </si>
  <si>
    <t>ハンドホール設置工</t>
  </si>
  <si>
    <t>県土木工事等基礎単価表
RR0202
週休2日補正適用</t>
    <rPh sb="0" eb="1">
      <t>ケン</t>
    </rPh>
    <rPh sb="1" eb="3">
      <t>ドボク</t>
    </rPh>
    <rPh sb="3" eb="5">
      <t>コウジ</t>
    </rPh>
    <rPh sb="5" eb="6">
      <t>トウ</t>
    </rPh>
    <rPh sb="6" eb="8">
      <t>キソ</t>
    </rPh>
    <rPh sb="8" eb="10">
      <t>タンカ</t>
    </rPh>
    <rPh sb="10" eb="11">
      <t>ヒョウ</t>
    </rPh>
    <rPh sb="19" eb="21">
      <t>シュウキュウ</t>
    </rPh>
    <rPh sb="22" eb="27">
      <t>ヒホセイテキヨウ</t>
    </rPh>
    <phoneticPr fontId="4"/>
  </si>
  <si>
    <t>県土木工事等基礎単価表
RR0202
週休2日補正適用</t>
    <phoneticPr fontId="30"/>
  </si>
  <si>
    <t>県土木工事等基礎単価表
RR0201
週休2日補正適用</t>
    <rPh sb="0" eb="1">
      <t>ケン</t>
    </rPh>
    <rPh sb="1" eb="3">
      <t>ドボク</t>
    </rPh>
    <rPh sb="3" eb="5">
      <t>コウジ</t>
    </rPh>
    <rPh sb="5" eb="6">
      <t>トウ</t>
    </rPh>
    <rPh sb="6" eb="8">
      <t>キソ</t>
    </rPh>
    <rPh sb="8" eb="10">
      <t>タンカ</t>
    </rPh>
    <rPh sb="10" eb="11">
      <t>ヒョウ</t>
    </rPh>
    <rPh sb="19" eb="21">
      <t>シュウキュウ</t>
    </rPh>
    <rPh sb="22" eb="27">
      <t>ヒホセイテキヨウ</t>
    </rPh>
    <phoneticPr fontId="30"/>
  </si>
  <si>
    <t>県土木工事等基礎単価表
RR0301
週休2日補正適用</t>
    <rPh sb="0" eb="1">
      <t>ケン</t>
    </rPh>
    <rPh sb="1" eb="3">
      <t>ドボク</t>
    </rPh>
    <rPh sb="3" eb="5">
      <t>コウジ</t>
    </rPh>
    <rPh sb="5" eb="6">
      <t>トウ</t>
    </rPh>
    <rPh sb="6" eb="8">
      <t>キソ</t>
    </rPh>
    <rPh sb="8" eb="10">
      <t>タンカ</t>
    </rPh>
    <rPh sb="10" eb="11">
      <t>ヒョウ</t>
    </rPh>
    <rPh sb="19" eb="21">
      <t>シュウキュウ</t>
    </rPh>
    <rPh sb="22" eb="27">
      <t>ヒホセイテキヨウ</t>
    </rPh>
    <phoneticPr fontId="30"/>
  </si>
  <si>
    <t>県土木工事等基礎単価表
RR0102
週休2日補正適用</t>
    <rPh sb="0" eb="1">
      <t>ケン</t>
    </rPh>
    <rPh sb="1" eb="3">
      <t>ドボク</t>
    </rPh>
    <rPh sb="3" eb="5">
      <t>コウジ</t>
    </rPh>
    <rPh sb="5" eb="6">
      <t>トウ</t>
    </rPh>
    <rPh sb="6" eb="8">
      <t>キソ</t>
    </rPh>
    <rPh sb="8" eb="10">
      <t>タンカ</t>
    </rPh>
    <rPh sb="10" eb="11">
      <t>ヒョウ</t>
    </rPh>
    <rPh sb="19" eb="21">
      <t>シュウキュウ</t>
    </rPh>
    <rPh sb="22" eb="27">
      <t>ヒホセイテキヨウ</t>
    </rPh>
    <phoneticPr fontId="30"/>
  </si>
  <si>
    <t>県土木工事等基礎単価表
RR0136
週休2日補正適用</t>
    <rPh sb="0" eb="1">
      <t>ケン</t>
    </rPh>
    <rPh sb="1" eb="3">
      <t>ドボク</t>
    </rPh>
    <rPh sb="3" eb="5">
      <t>コウジ</t>
    </rPh>
    <rPh sb="5" eb="6">
      <t>トウ</t>
    </rPh>
    <rPh sb="6" eb="8">
      <t>キソ</t>
    </rPh>
    <rPh sb="8" eb="10">
      <t>タンカ</t>
    </rPh>
    <rPh sb="10" eb="11">
      <t>ヒョウ</t>
    </rPh>
    <rPh sb="19" eb="21">
      <t>シュウキュウ</t>
    </rPh>
    <rPh sb="22" eb="27">
      <t>ヒホセイテキヨウ</t>
    </rPh>
    <phoneticPr fontId="30"/>
  </si>
  <si>
    <t>見積</t>
    <rPh sb="0" eb="2">
      <t>ミツモリ</t>
    </rPh>
    <phoneticPr fontId="7"/>
  </si>
  <si>
    <t xml:space="preserve">基本料金： 2t車200 kmまで          </t>
    <phoneticPr fontId="21"/>
  </si>
  <si>
    <t>県土木工事等基礎単価表
RR0102
週休2日補正適用</t>
    <phoneticPr fontId="30"/>
  </si>
  <si>
    <t>SCB240010
週休2日補正適用</t>
    <phoneticPr fontId="30"/>
  </si>
  <si>
    <t>SWG141050
週休2日補正適用</t>
    <phoneticPr fontId="30"/>
  </si>
  <si>
    <t>SCB240210
週休2日補正適用</t>
    <phoneticPr fontId="30"/>
  </si>
  <si>
    <t>SCB440410
週休2日補正適用</t>
    <phoneticPr fontId="30"/>
  </si>
  <si>
    <t>SCB440420
週休2日補正適用</t>
    <phoneticPr fontId="30"/>
  </si>
  <si>
    <t>SCB440510
週休2日補正適用</t>
    <phoneticPr fontId="30"/>
  </si>
  <si>
    <t>T00000Z3210
週休2日補正適用</t>
    <phoneticPr fontId="30"/>
  </si>
  <si>
    <t>TZJ2104001
週休2日補正適用</t>
    <phoneticPr fontId="30"/>
  </si>
  <si>
    <t>SCB440840
週休2日補正適用</t>
    <phoneticPr fontId="30"/>
  </si>
  <si>
    <t>SCB440780
週休2日補正適用</t>
    <phoneticPr fontId="30"/>
  </si>
  <si>
    <t>その他材料</t>
    <rPh sb="2" eb="3">
      <t>タ</t>
    </rPh>
    <rPh sb="3" eb="5">
      <t>ザイリョウ</t>
    </rPh>
    <phoneticPr fontId="21"/>
  </si>
  <si>
    <t>プルボックス</t>
    <phoneticPr fontId="21"/>
  </si>
  <si>
    <t>電磁式</t>
  </si>
  <si>
    <t>積算基準
※P170</t>
    <phoneticPr fontId="21"/>
  </si>
  <si>
    <t>別紙プルボックス数量表（新設）参照</t>
    <rPh sb="0" eb="2">
      <t>ベッシ</t>
    </rPh>
    <rPh sb="15" eb="17">
      <t>サンショウ</t>
    </rPh>
    <phoneticPr fontId="21"/>
  </si>
  <si>
    <t>配電盤-3
動力制御盤4　自立型</t>
    <rPh sb="0" eb="3">
      <t>ハイデンバン</t>
    </rPh>
    <rPh sb="6" eb="8">
      <t>ドウリョク</t>
    </rPh>
    <rPh sb="8" eb="11">
      <t>セイギョバン</t>
    </rPh>
    <rPh sb="13" eb="15">
      <t>ジリツ</t>
    </rPh>
    <rPh sb="15" eb="16">
      <t>ガタ</t>
    </rPh>
    <phoneticPr fontId="21"/>
  </si>
  <si>
    <t>台</t>
    <rPh sb="0" eb="1">
      <t>ダイ</t>
    </rPh>
    <phoneticPr fontId="30"/>
  </si>
  <si>
    <t>ループ</t>
    <phoneticPr fontId="30"/>
  </si>
  <si>
    <t>電気設備
計装設備-発信器類（制御あり）</t>
    <rPh sb="0" eb="4">
      <t>デンキセツビ</t>
    </rPh>
    <rPh sb="5" eb="7">
      <t>ケイソウ</t>
    </rPh>
    <rPh sb="7" eb="9">
      <t>セツビ</t>
    </rPh>
    <rPh sb="10" eb="13">
      <t>ハッシンキ</t>
    </rPh>
    <rPh sb="13" eb="14">
      <t>ルイ</t>
    </rPh>
    <rPh sb="15" eb="17">
      <t>セイギョ</t>
    </rPh>
    <phoneticPr fontId="30"/>
  </si>
  <si>
    <t>電気設備
計装設備-発信器類（制御なし）</t>
    <rPh sb="0" eb="4">
      <t>デンキセツビ</t>
    </rPh>
    <rPh sb="5" eb="7">
      <t>ケイソウ</t>
    </rPh>
    <rPh sb="7" eb="9">
      <t>セツビ</t>
    </rPh>
    <rPh sb="10" eb="13">
      <t>ハッシンキ</t>
    </rPh>
    <rPh sb="13" eb="14">
      <t>ルイ</t>
    </rPh>
    <rPh sb="15" eb="17">
      <t>セイギョ</t>
    </rPh>
    <phoneticPr fontId="30"/>
  </si>
  <si>
    <t>600V EM-CET</t>
    <phoneticPr fontId="21"/>
  </si>
  <si>
    <t>100sq</t>
    <phoneticPr fontId="21"/>
  </si>
  <si>
    <t>EM-UTP</t>
    <phoneticPr fontId="21"/>
  </si>
  <si>
    <t>1.25sq-3C</t>
    <phoneticPr fontId="21"/>
  </si>
  <si>
    <t>専用ケーブル</t>
    <rPh sb="0" eb="2">
      <t>センヨウ</t>
    </rPh>
    <phoneticPr fontId="21"/>
  </si>
  <si>
    <t>2sq</t>
    <phoneticPr fontId="21"/>
  </si>
  <si>
    <t>硬質ビニル電線管</t>
    <rPh sb="0" eb="2">
      <t>コウシツ</t>
    </rPh>
    <rPh sb="5" eb="8">
      <t>デンセンカン</t>
    </rPh>
    <phoneticPr fontId="21"/>
  </si>
  <si>
    <t>VE 16</t>
    <phoneticPr fontId="21"/>
  </si>
  <si>
    <t>Ｇ 82</t>
    <phoneticPr fontId="21"/>
  </si>
  <si>
    <t>別紙その他材料数量表（新設）参照</t>
    <rPh sb="0" eb="2">
      <t>ベッシ</t>
    </rPh>
    <rPh sb="4" eb="7">
      <t>タザイリョウ</t>
    </rPh>
    <rPh sb="14" eb="16">
      <t>サンショウ</t>
    </rPh>
    <phoneticPr fontId="21"/>
  </si>
  <si>
    <t>300mm 2倍長</t>
    <rPh sb="7" eb="8">
      <t>バイ</t>
    </rPh>
    <rPh sb="8" eb="9">
      <t>ナガ</t>
    </rPh>
    <phoneticPr fontId="21"/>
  </si>
  <si>
    <t>コンクリート製</t>
    <rPh sb="6" eb="7">
      <t>セイ</t>
    </rPh>
    <phoneticPr fontId="21"/>
  </si>
  <si>
    <t>個</t>
    <rPh sb="0" eb="1">
      <t>コ</t>
    </rPh>
    <phoneticPr fontId="21"/>
  </si>
  <si>
    <t>個</t>
    <rPh sb="0" eb="1">
      <t>コ</t>
    </rPh>
    <phoneticPr fontId="30"/>
  </si>
  <si>
    <t>プルボックス</t>
    <phoneticPr fontId="30"/>
  </si>
  <si>
    <t>枚</t>
    <rPh sb="0" eb="1">
      <t>マイ</t>
    </rPh>
    <phoneticPr fontId="30"/>
  </si>
  <si>
    <t>接地埋設標</t>
    <rPh sb="0" eb="2">
      <t>セッチ</t>
    </rPh>
    <rPh sb="2" eb="5">
      <t>マイセツヒョウ</t>
    </rPh>
    <phoneticPr fontId="30"/>
  </si>
  <si>
    <t>本</t>
    <rPh sb="0" eb="1">
      <t>ホン</t>
    </rPh>
    <phoneticPr fontId="21"/>
  </si>
  <si>
    <t>本</t>
    <rPh sb="0" eb="1">
      <t>ホン</t>
    </rPh>
    <phoneticPr fontId="30"/>
  </si>
  <si>
    <t>コンクリート製</t>
    <phoneticPr fontId="30"/>
  </si>
  <si>
    <t>m</t>
    <phoneticPr fontId="30"/>
  </si>
  <si>
    <t>コンクリートポール</t>
    <phoneticPr fontId="30"/>
  </si>
  <si>
    <t>支線</t>
    <rPh sb="0" eb="2">
      <t>シセン</t>
    </rPh>
    <phoneticPr fontId="30"/>
  </si>
  <si>
    <t>防波管塩化ビニル管</t>
    <phoneticPr fontId="30"/>
  </si>
  <si>
    <t>薄肉管VU 300φ</t>
    <phoneticPr fontId="30"/>
  </si>
  <si>
    <t>薄肉管VU 250φ</t>
    <phoneticPr fontId="30"/>
  </si>
  <si>
    <t>屋外灯</t>
    <phoneticPr fontId="30"/>
  </si>
  <si>
    <t>防犯灯</t>
    <rPh sb="0" eb="2">
      <t>ボウハン</t>
    </rPh>
    <rPh sb="2" eb="3">
      <t>トウ</t>
    </rPh>
    <phoneticPr fontId="30"/>
  </si>
  <si>
    <t>別紙配管数量表（新設）及び埋設シート数量表（新設）参照</t>
    <rPh sb="0" eb="2">
      <t>ベッシ</t>
    </rPh>
    <rPh sb="11" eb="12">
      <t>オヨ</t>
    </rPh>
    <rPh sb="13" eb="15">
      <t>マイセツ</t>
    </rPh>
    <rPh sb="18" eb="20">
      <t>スウリョウ</t>
    </rPh>
    <rPh sb="20" eb="21">
      <t>ヒョウ</t>
    </rPh>
    <rPh sb="22" eb="24">
      <t>シンセツ</t>
    </rPh>
    <rPh sb="25" eb="27">
      <t>サンショウ</t>
    </rPh>
    <phoneticPr fontId="21"/>
  </si>
  <si>
    <t>電線管類</t>
    <rPh sb="0" eb="3">
      <t>デンセンカン</t>
    </rPh>
    <rPh sb="3" eb="4">
      <t>ルイ</t>
    </rPh>
    <phoneticPr fontId="21"/>
  </si>
  <si>
    <t>面</t>
    <rPh sb="0" eb="1">
      <t>メン</t>
    </rPh>
    <phoneticPr fontId="30"/>
  </si>
  <si>
    <t>見積</t>
    <rPh sb="0" eb="2">
      <t>ミツモリ</t>
    </rPh>
    <phoneticPr fontId="30"/>
  </si>
  <si>
    <t>501kmから(50km毎)</t>
    <rPh sb="12" eb="13">
      <t>ゴト</t>
    </rPh>
    <phoneticPr fontId="30"/>
  </si>
  <si>
    <t>201kmから500kmまで(20㎞毎)</t>
    <rPh sb="18" eb="19">
      <t>ゴト</t>
    </rPh>
    <phoneticPr fontId="3"/>
  </si>
  <si>
    <t>端数処理  15　　(500km-201km)÷20km＝14.95→15</t>
    <phoneticPr fontId="3"/>
  </si>
  <si>
    <t>中国運輸局距離制運賃表</t>
    <rPh sb="0" eb="2">
      <t>チュウゴク</t>
    </rPh>
    <rPh sb="2" eb="4">
      <t>ウンユ</t>
    </rPh>
    <phoneticPr fontId="30"/>
  </si>
  <si>
    <t>（一般品）650km～700km</t>
    <rPh sb="1" eb="3">
      <t>イッパン</t>
    </rPh>
    <rPh sb="3" eb="4">
      <t>ヒン</t>
    </rPh>
    <phoneticPr fontId="22"/>
  </si>
  <si>
    <t>SCBS240080
週休2日補正適用</t>
    <phoneticPr fontId="30"/>
  </si>
  <si>
    <t>第2-2号表</t>
    <rPh sb="0" eb="1">
      <t>ダイ</t>
    </rPh>
    <rPh sb="4" eb="5">
      <t>ゴウ</t>
    </rPh>
    <rPh sb="5" eb="6">
      <t>ヒョウ</t>
    </rPh>
    <phoneticPr fontId="30"/>
  </si>
  <si>
    <t>県土木工事等基礎単価表 RR0135
公共建築工事積算基準RA-15-1適用
週休2日補正適用</t>
    <rPh sb="19" eb="21">
      <t>コウキョウ</t>
    </rPh>
    <rPh sb="21" eb="23">
      <t>ケンチク</t>
    </rPh>
    <rPh sb="23" eb="25">
      <t>コウジ</t>
    </rPh>
    <rPh sb="25" eb="27">
      <t>セキサン</t>
    </rPh>
    <rPh sb="27" eb="29">
      <t>キジュン</t>
    </rPh>
    <rPh sb="36" eb="38">
      <t>テキヨウ</t>
    </rPh>
    <rPh sb="39" eb="41">
      <t>シュウキュウ</t>
    </rPh>
    <rPh sb="42" eb="43">
      <t>ヒ</t>
    </rPh>
    <rPh sb="43" eb="47">
      <t>ホセイテキヨウ</t>
    </rPh>
    <phoneticPr fontId="30"/>
  </si>
  <si>
    <t>柱上気中開閉器</t>
    <rPh sb="0" eb="1">
      <t>チュウ</t>
    </rPh>
    <rPh sb="1" eb="3">
      <t>ジョウキ</t>
    </rPh>
    <rPh sb="3" eb="4">
      <t>チュウ</t>
    </rPh>
    <rPh sb="4" eb="7">
      <t>カイヘイキ</t>
    </rPh>
    <phoneticPr fontId="24"/>
  </si>
  <si>
    <t>7.2kV　200A
鋼板製 VT内蔵GR付 方向性</t>
    <phoneticPr fontId="30"/>
  </si>
  <si>
    <t>高圧受電盤</t>
    <phoneticPr fontId="30"/>
  </si>
  <si>
    <t>低圧配電盤</t>
    <rPh sb="0" eb="2">
      <t>テイアツ</t>
    </rPh>
    <rPh sb="2" eb="5">
      <t>ハイデンバン</t>
    </rPh>
    <phoneticPr fontId="13"/>
  </si>
  <si>
    <t>ポンプ盤</t>
    <rPh sb="3" eb="4">
      <t>バン</t>
    </rPh>
    <phoneticPr fontId="2"/>
  </si>
  <si>
    <t>補機盤</t>
    <rPh sb="0" eb="1">
      <t>ホ</t>
    </rPh>
    <rPh sb="1" eb="2">
      <t>キ</t>
    </rPh>
    <rPh sb="2" eb="3">
      <t>バン</t>
    </rPh>
    <phoneticPr fontId="2"/>
  </si>
  <si>
    <t>水路水位計（１）</t>
    <rPh sb="0" eb="2">
      <t>スイロ</t>
    </rPh>
    <rPh sb="2" eb="5">
      <t>スイイケイ</t>
    </rPh>
    <phoneticPr fontId="13"/>
  </si>
  <si>
    <t>吐出槽水位計</t>
    <rPh sb="0" eb="2">
      <t>トシュツ</t>
    </rPh>
    <rPh sb="2" eb="3">
      <t>ソウ</t>
    </rPh>
    <rPh sb="3" eb="6">
      <t>スイイケイ</t>
    </rPh>
    <phoneticPr fontId="13"/>
  </si>
  <si>
    <t>河川水位計</t>
    <phoneticPr fontId="13"/>
  </si>
  <si>
    <t>水路流速流向計</t>
    <phoneticPr fontId="13"/>
  </si>
  <si>
    <t>監視カメラ</t>
    <rPh sb="0" eb="2">
      <t>カンシ</t>
    </rPh>
    <phoneticPr fontId="13"/>
  </si>
  <si>
    <t>屋外閉鎖自立型（JEM-1425 CY形）　
W800mm×H2400mm×D2000mm（参考）</t>
    <phoneticPr fontId="30"/>
  </si>
  <si>
    <t>屋外閉鎖自立型（JEM-1425 CY形）　W800mm×H2400mm×D2000mm（参考）</t>
    <phoneticPr fontId="30"/>
  </si>
  <si>
    <t>屋外閉鎖自立型（JEM-1265 CX形）
W1600mm×H2500mm×D800mm（参考）</t>
    <phoneticPr fontId="30"/>
  </si>
  <si>
    <t>屋外閉鎖自立型（JEM-1265 CX形）
W1600mm×H2500mm×D800mm（参考）</t>
    <rPh sb="0" eb="2">
      <t>オクガイ</t>
    </rPh>
    <rPh sb="2" eb="4">
      <t>ヘイサ</t>
    </rPh>
    <rPh sb="4" eb="6">
      <t>ジリツ</t>
    </rPh>
    <rPh sb="6" eb="7">
      <t>ガタ</t>
    </rPh>
    <rPh sb="19" eb="20">
      <t>ガタ</t>
    </rPh>
    <phoneticPr fontId="30"/>
  </si>
  <si>
    <t>電磁式</t>
    <rPh sb="0" eb="2">
      <t>デンジ</t>
    </rPh>
    <rPh sb="2" eb="3">
      <t>シキ</t>
    </rPh>
    <phoneticPr fontId="2"/>
  </si>
  <si>
    <t>固定式
ネットワーク設定費含む</t>
    <rPh sb="0" eb="2">
      <t>コテイ</t>
    </rPh>
    <rPh sb="2" eb="3">
      <t>シキ</t>
    </rPh>
    <phoneticPr fontId="2"/>
  </si>
  <si>
    <t>ネットワーク設定費含む</t>
    <rPh sb="6" eb="8">
      <t>セッテイ</t>
    </rPh>
    <rPh sb="8" eb="9">
      <t>ヒ</t>
    </rPh>
    <rPh sb="9" eb="10">
      <t>フク</t>
    </rPh>
    <phoneticPr fontId="2"/>
  </si>
  <si>
    <t>システム設定費含む</t>
    <phoneticPr fontId="30"/>
  </si>
  <si>
    <t>基</t>
    <rPh sb="0" eb="1">
      <t>キ</t>
    </rPh>
    <phoneticPr fontId="30"/>
  </si>
  <si>
    <t>高圧ケーブル</t>
    <rPh sb="0" eb="2">
      <t>コウアツ</t>
    </rPh>
    <phoneticPr fontId="5"/>
  </si>
  <si>
    <t>第3-9号表</t>
    <rPh sb="0" eb="1">
      <t>ダイ</t>
    </rPh>
    <rPh sb="4" eb="5">
      <t>ゴウ</t>
    </rPh>
    <rPh sb="5" eb="6">
      <t>ヒョウ</t>
    </rPh>
    <phoneticPr fontId="5"/>
  </si>
  <si>
    <t>高圧ケーブル</t>
    <rPh sb="0" eb="1">
      <t>コウ</t>
    </rPh>
    <phoneticPr fontId="3"/>
  </si>
  <si>
    <t>高圧ケーブル</t>
    <rPh sb="0" eb="1">
      <t>コウ</t>
    </rPh>
    <phoneticPr fontId="30"/>
  </si>
  <si>
    <t>6kV EM-CET 38sq</t>
    <phoneticPr fontId="30"/>
  </si>
  <si>
    <t>600V EM-CET 250sq</t>
    <phoneticPr fontId="30"/>
  </si>
  <si>
    <t>600V EM-CE 22sq-2c</t>
    <phoneticPr fontId="30"/>
  </si>
  <si>
    <t>600V EM-CE 3.5sq-3c</t>
    <phoneticPr fontId="30"/>
  </si>
  <si>
    <t>EM-IE 60sq</t>
    <phoneticPr fontId="30"/>
  </si>
  <si>
    <t>EM-IE 38sq</t>
    <phoneticPr fontId="30"/>
  </si>
  <si>
    <t>EM-IE 22sq</t>
    <phoneticPr fontId="30"/>
  </si>
  <si>
    <t>端末処理材</t>
    <phoneticPr fontId="30"/>
  </si>
  <si>
    <t>VE φ36 (露出)</t>
    <rPh sb="8" eb="10">
      <t>ロシュツ</t>
    </rPh>
    <phoneticPr fontId="30"/>
  </si>
  <si>
    <t>6kV  EM-CET 38sq (屋外)</t>
    <rPh sb="18" eb="20">
      <t>オクガイ</t>
    </rPh>
    <phoneticPr fontId="30"/>
  </si>
  <si>
    <t>VE φ28 (露出)</t>
    <rPh sb="8" eb="10">
      <t>ロシュツ</t>
    </rPh>
    <phoneticPr fontId="30"/>
  </si>
  <si>
    <t>VE φ22 (露出)</t>
    <phoneticPr fontId="30"/>
  </si>
  <si>
    <t>VE φ16 (露出)</t>
    <phoneticPr fontId="30"/>
  </si>
  <si>
    <t>FEP φ100 (埋込)</t>
    <rPh sb="10" eb="12">
      <t>ウメコミ</t>
    </rPh>
    <phoneticPr fontId="30"/>
  </si>
  <si>
    <t>FEP φ30 (埋込)</t>
    <phoneticPr fontId="30"/>
  </si>
  <si>
    <t>GP 82mm (露出)</t>
    <phoneticPr fontId="30"/>
  </si>
  <si>
    <t>GP 28mm (露出)</t>
    <phoneticPr fontId="30"/>
  </si>
  <si>
    <t>GP 22m (露出)</t>
    <phoneticPr fontId="30"/>
  </si>
  <si>
    <t>FEP100φ</t>
    <phoneticPr fontId="30"/>
  </si>
  <si>
    <t>H型FEP φ100</t>
    <phoneticPr fontId="30"/>
  </si>
  <si>
    <t>ケーブル埋設標</t>
    <phoneticPr fontId="30"/>
  </si>
  <si>
    <t>合成樹脂製多孔管</t>
    <rPh sb="0" eb="5">
      <t>ゴウセイジュシセイ</t>
    </rPh>
    <rPh sb="5" eb="7">
      <t>タコウ</t>
    </rPh>
    <rPh sb="7" eb="8">
      <t>カン</t>
    </rPh>
    <phoneticPr fontId="30"/>
  </si>
  <si>
    <t>φ50  2条1段</t>
    <rPh sb="6" eb="7">
      <t>ジョウ</t>
    </rPh>
    <rPh sb="8" eb="9">
      <t>ダン</t>
    </rPh>
    <phoneticPr fontId="30"/>
  </si>
  <si>
    <t>SUS･WP  1000×1000×400</t>
    <phoneticPr fontId="30"/>
  </si>
  <si>
    <t>SUS･WP  500×500×300</t>
    <phoneticPr fontId="30"/>
  </si>
  <si>
    <t>SUS･WP  500×400×400</t>
    <phoneticPr fontId="30"/>
  </si>
  <si>
    <t>SUS･WP  250×250×200</t>
    <phoneticPr fontId="30"/>
  </si>
  <si>
    <t>SUS･WP  400×300×300</t>
    <phoneticPr fontId="30"/>
  </si>
  <si>
    <t>140×90×1.5t、黄銅製</t>
    <rPh sb="12" eb="14">
      <t>オウドウ</t>
    </rPh>
    <rPh sb="14" eb="15">
      <t>セイ</t>
    </rPh>
    <phoneticPr fontId="30"/>
  </si>
  <si>
    <t>12m-19㎝-350㎏</t>
    <phoneticPr fontId="30"/>
  </si>
  <si>
    <t>腕金</t>
    <rPh sb="0" eb="2">
      <t>ウデガネ</t>
    </rPh>
    <phoneticPr fontId="30"/>
  </si>
  <si>
    <t>1.2　ト</t>
    <phoneticPr fontId="30"/>
  </si>
  <si>
    <t>本</t>
    <rPh sb="0" eb="1">
      <t>ホン</t>
    </rPh>
    <phoneticPr fontId="30"/>
  </si>
  <si>
    <t>丸型アームタイ</t>
    <rPh sb="0" eb="2">
      <t>マルガタ</t>
    </rPh>
    <phoneticPr fontId="30"/>
  </si>
  <si>
    <t>2.3×25×945</t>
    <phoneticPr fontId="30"/>
  </si>
  <si>
    <t>自在アームバンド</t>
    <phoneticPr fontId="30"/>
  </si>
  <si>
    <t>UABD  317</t>
    <phoneticPr fontId="30"/>
  </si>
  <si>
    <t>個</t>
    <rPh sb="0" eb="1">
      <t>コ</t>
    </rPh>
    <phoneticPr fontId="30"/>
  </si>
  <si>
    <t>耐張ストラップ</t>
    <rPh sb="0" eb="1">
      <t>タイ</t>
    </rPh>
    <rPh sb="1" eb="2">
      <t>チョウ</t>
    </rPh>
    <phoneticPr fontId="30"/>
  </si>
  <si>
    <t>L=220</t>
    <phoneticPr fontId="30"/>
  </si>
  <si>
    <t>中線引留金物</t>
    <rPh sb="0" eb="2">
      <t>チュウセン</t>
    </rPh>
    <rPh sb="2" eb="3">
      <t>ヒ</t>
    </rPh>
    <rPh sb="3" eb="4">
      <t>ド</t>
    </rPh>
    <rPh sb="4" eb="6">
      <t>カナモノ</t>
    </rPh>
    <phoneticPr fontId="30"/>
  </si>
  <si>
    <t>CP用</t>
    <rPh sb="2" eb="3">
      <t>ヨウ</t>
    </rPh>
    <phoneticPr fontId="30"/>
  </si>
  <si>
    <t>高圧耐張がいし</t>
    <rPh sb="0" eb="2">
      <t>コウアツ</t>
    </rPh>
    <rPh sb="2" eb="3">
      <t>タイ</t>
    </rPh>
    <rPh sb="3" eb="4">
      <t>チョウ</t>
    </rPh>
    <phoneticPr fontId="30"/>
  </si>
  <si>
    <t>普通型</t>
    <rPh sb="0" eb="3">
      <t>フツウガタ</t>
    </rPh>
    <phoneticPr fontId="30"/>
  </si>
  <si>
    <t>高圧ピンがいし</t>
    <rPh sb="0" eb="2">
      <t>コウアツ</t>
    </rPh>
    <phoneticPr fontId="30"/>
  </si>
  <si>
    <t>38sq (7/2.6)</t>
    <phoneticPr fontId="30"/>
  </si>
  <si>
    <t>避雷器</t>
    <rPh sb="0" eb="3">
      <t>ヒライキ</t>
    </rPh>
    <phoneticPr fontId="2"/>
  </si>
  <si>
    <t>8.4kV</t>
    <phoneticPr fontId="30"/>
  </si>
  <si>
    <t>900×900×900</t>
    <phoneticPr fontId="30"/>
  </si>
  <si>
    <t>600×600×900</t>
    <phoneticPr fontId="30"/>
  </si>
  <si>
    <t>600×600×900 (重耐蓋)</t>
    <rPh sb="13" eb="15">
      <t>ジュウタイ</t>
    </rPh>
    <rPh sb="15" eb="16">
      <t>フタ</t>
    </rPh>
    <phoneticPr fontId="30"/>
  </si>
  <si>
    <t>600V EM-CE  22sq-2c</t>
    <phoneticPr fontId="30"/>
  </si>
  <si>
    <t>硬質ﾎﾟﾘｴﾁﾚﾝ</t>
    <phoneticPr fontId="30"/>
  </si>
  <si>
    <t>7.2kV　200A　鋼板製
VT内蔵GR付 方向性</t>
    <phoneticPr fontId="30"/>
  </si>
  <si>
    <t>屋外閉鎖自立型（JEM-1265 CX形）
W1600mm×H2500mm×D800mm（参考）</t>
    <phoneticPr fontId="30"/>
  </si>
  <si>
    <t>屋外閉鎖自立型（JEM-1425 CY形）
W800mm×H2400mm×D2000mm（参考）</t>
    <phoneticPr fontId="30"/>
  </si>
  <si>
    <t>組</t>
    <rPh sb="0" eb="1">
      <t>クミ</t>
    </rPh>
    <phoneticPr fontId="30"/>
  </si>
  <si>
    <t>配電盤-3
変圧器盤１ 3φ200kVA以下</t>
    <rPh sb="0" eb="3">
      <t>ハイデンバン</t>
    </rPh>
    <rPh sb="6" eb="9">
      <t>ヘンアツキ</t>
    </rPh>
    <rPh sb="9" eb="10">
      <t>バン</t>
    </rPh>
    <rPh sb="20" eb="22">
      <t>イカ</t>
    </rPh>
    <phoneticPr fontId="21"/>
  </si>
  <si>
    <t>計装設備　検出端等
発信器類</t>
    <rPh sb="0" eb="4">
      <t>ケイソウセツビ</t>
    </rPh>
    <rPh sb="5" eb="7">
      <t>ケンシュツ</t>
    </rPh>
    <rPh sb="7" eb="8">
      <t>タン</t>
    </rPh>
    <rPh sb="8" eb="9">
      <t>トウ</t>
    </rPh>
    <rPh sb="10" eb="12">
      <t>ハッシン</t>
    </rPh>
    <rPh sb="12" eb="13">
      <t>キ</t>
    </rPh>
    <rPh sb="13" eb="14">
      <t>ルイ</t>
    </rPh>
    <phoneticPr fontId="30"/>
  </si>
  <si>
    <t>フリクトレベルスイッチ 3個
（1.5kg/個）</t>
    <rPh sb="13" eb="14">
      <t>コ</t>
    </rPh>
    <rPh sb="22" eb="23">
      <t>コ</t>
    </rPh>
    <phoneticPr fontId="30"/>
  </si>
  <si>
    <t>VCB 1段積</t>
    <rPh sb="5" eb="6">
      <t>ダン</t>
    </rPh>
    <rPh sb="6" eb="7">
      <t>ツ</t>
    </rPh>
    <phoneticPr fontId="30"/>
  </si>
  <si>
    <t>2負荷</t>
    <rPh sb="1" eb="3">
      <t>フカ</t>
    </rPh>
    <phoneticPr fontId="30"/>
  </si>
  <si>
    <t>3負荷</t>
    <rPh sb="1" eb="3">
      <t>フカ</t>
    </rPh>
    <phoneticPr fontId="30"/>
  </si>
  <si>
    <t>電気設備
ITV装置　ｶﾒﾗ1台当たり</t>
    <rPh sb="0" eb="2">
      <t>デンキ</t>
    </rPh>
    <rPh sb="2" eb="4">
      <t>セツビ</t>
    </rPh>
    <rPh sb="8" eb="10">
      <t>ソウチ</t>
    </rPh>
    <rPh sb="15" eb="16">
      <t>ダイ</t>
    </rPh>
    <rPh sb="16" eb="17">
      <t>ア</t>
    </rPh>
    <phoneticPr fontId="30"/>
  </si>
  <si>
    <t>6kV EM-CET</t>
    <phoneticPr fontId="21"/>
  </si>
  <si>
    <t>38sq</t>
    <phoneticPr fontId="21"/>
  </si>
  <si>
    <t>250sq</t>
    <phoneticPr fontId="21"/>
  </si>
  <si>
    <t>3.5sq-3C</t>
    <phoneticPr fontId="21"/>
  </si>
  <si>
    <t>0.5-4P</t>
    <phoneticPr fontId="30"/>
  </si>
  <si>
    <t>1.25sq-2C</t>
    <phoneticPr fontId="30"/>
  </si>
  <si>
    <t>60sq</t>
    <phoneticPr fontId="30"/>
  </si>
  <si>
    <t>38sq</t>
    <phoneticPr fontId="30"/>
  </si>
  <si>
    <t>22sq</t>
    <phoneticPr fontId="21"/>
  </si>
  <si>
    <t>14sq</t>
    <phoneticPr fontId="21"/>
  </si>
  <si>
    <t>VE 36</t>
    <phoneticPr fontId="21"/>
  </si>
  <si>
    <t>VE 28</t>
    <phoneticPr fontId="21"/>
  </si>
  <si>
    <t>VE 22</t>
    <phoneticPr fontId="21"/>
  </si>
  <si>
    <t>FEP 100</t>
    <phoneticPr fontId="21"/>
  </si>
  <si>
    <t>Ｇ 28</t>
    <phoneticPr fontId="21"/>
  </si>
  <si>
    <t>ケーブル埋設標</t>
    <rPh sb="4" eb="6">
      <t>マイセツ</t>
    </rPh>
    <rPh sb="6" eb="7">
      <t>ヒョウ</t>
    </rPh>
    <phoneticPr fontId="21"/>
  </si>
  <si>
    <t>SUS･WP、1000×1000×400</t>
    <phoneticPr fontId="21"/>
  </si>
  <si>
    <t>SUS･WP、500×500×300</t>
    <phoneticPr fontId="30"/>
  </si>
  <si>
    <t>SUS･WP、500×400×400</t>
    <phoneticPr fontId="30"/>
  </si>
  <si>
    <t>SUS･WP、400×300×300</t>
    <phoneticPr fontId="30"/>
  </si>
  <si>
    <t>SUS･WP、250×250×200</t>
    <phoneticPr fontId="30"/>
  </si>
  <si>
    <t>140×90×1.5t、黄銅製</t>
    <phoneticPr fontId="30"/>
  </si>
  <si>
    <t>接地埋設標</t>
    <rPh sb="0" eb="2">
      <t>セッチ</t>
    </rPh>
    <phoneticPr fontId="30"/>
  </si>
  <si>
    <t>1.2-ト</t>
    <phoneticPr fontId="30"/>
  </si>
  <si>
    <t>避雷器</t>
    <rPh sb="0" eb="3">
      <t>ヒライキ</t>
    </rPh>
    <phoneticPr fontId="30"/>
  </si>
  <si>
    <t>配電盤-1
金属閉鎖形ｽｲｯﾁｷﾞｱ4</t>
    <rPh sb="0" eb="3">
      <t>ハイデンバン</t>
    </rPh>
    <rPh sb="6" eb="8">
      <t>キンゾク</t>
    </rPh>
    <rPh sb="8" eb="10">
      <t>ヘイサ</t>
    </rPh>
    <rPh sb="10" eb="11">
      <t>カタ</t>
    </rPh>
    <phoneticPr fontId="21"/>
  </si>
  <si>
    <t>積算基準
※P172</t>
    <phoneticPr fontId="21"/>
  </si>
  <si>
    <t>積算基準
※P176</t>
    <phoneticPr fontId="21"/>
  </si>
  <si>
    <t>ITV装置 カメラ アナログ伝送
ケース制御器含む</t>
    <rPh sb="3" eb="5">
      <t>ソウチ</t>
    </rPh>
    <rPh sb="14" eb="16">
      <t>デンソウ</t>
    </rPh>
    <rPh sb="20" eb="22">
      <t>セイギョ</t>
    </rPh>
    <rPh sb="22" eb="23">
      <t>キ</t>
    </rPh>
    <rPh sb="23" eb="24">
      <t>フク</t>
    </rPh>
    <phoneticPr fontId="30"/>
  </si>
  <si>
    <t>積算基準
※P173</t>
    <phoneticPr fontId="30"/>
  </si>
  <si>
    <t>ITV装置 カメラ監視制御装置
ネットワーク伝送</t>
    <rPh sb="3" eb="5">
      <t>ソウチ</t>
    </rPh>
    <rPh sb="9" eb="13">
      <t>カンシセイギョ</t>
    </rPh>
    <rPh sb="13" eb="15">
      <t>ソウチ</t>
    </rPh>
    <rPh sb="22" eb="24">
      <t>デンソウ</t>
    </rPh>
    <phoneticPr fontId="30"/>
  </si>
  <si>
    <t>計装設備　検出端等
液位検出端</t>
    <rPh sb="0" eb="4">
      <t>ケイソウセツビ</t>
    </rPh>
    <rPh sb="5" eb="7">
      <t>ケンシュツ</t>
    </rPh>
    <rPh sb="7" eb="8">
      <t>タン</t>
    </rPh>
    <rPh sb="8" eb="9">
      <t>トウ</t>
    </rPh>
    <rPh sb="10" eb="12">
      <t>エキイ</t>
    </rPh>
    <rPh sb="12" eb="14">
      <t>ケンシュツ</t>
    </rPh>
    <rPh sb="14" eb="15">
      <t>タン</t>
    </rPh>
    <phoneticPr fontId="30"/>
  </si>
  <si>
    <t>積算基準
※P171</t>
    <phoneticPr fontId="21"/>
  </si>
  <si>
    <t>電気設備 運転操作設備
動力制御盤 1負荷当たり</t>
    <rPh sb="0" eb="4">
      <t>デンキセツビ</t>
    </rPh>
    <rPh sb="5" eb="7">
      <t>ウンテン</t>
    </rPh>
    <rPh sb="7" eb="9">
      <t>ソウサ</t>
    </rPh>
    <rPh sb="9" eb="11">
      <t>セツビ</t>
    </rPh>
    <rPh sb="12" eb="14">
      <t>ドウリョク</t>
    </rPh>
    <rPh sb="14" eb="17">
      <t>セイギョバン</t>
    </rPh>
    <rPh sb="19" eb="21">
      <t>フカ</t>
    </rPh>
    <rPh sb="21" eb="22">
      <t>ア</t>
    </rPh>
    <phoneticPr fontId="30"/>
  </si>
  <si>
    <t>積算基準
※P188</t>
    <phoneticPr fontId="21"/>
  </si>
  <si>
    <t>電気設備 受変電設備
金属閉鎖形ｽｲｯﾁｷﾞｱ(遮断器1段)</t>
    <rPh sb="0" eb="2">
      <t>デンキ</t>
    </rPh>
    <rPh sb="2" eb="4">
      <t>セツビ</t>
    </rPh>
    <rPh sb="5" eb="10">
      <t>ジュヘンデンセツビ</t>
    </rPh>
    <rPh sb="11" eb="13">
      <t>キンゾク</t>
    </rPh>
    <rPh sb="13" eb="15">
      <t>ヘイサ</t>
    </rPh>
    <rPh sb="15" eb="16">
      <t>カタ</t>
    </rPh>
    <rPh sb="23" eb="26">
      <t>シャダンキ</t>
    </rPh>
    <rPh sb="26" eb="27">
      <t>１</t>
    </rPh>
    <rPh sb="28" eb="29">
      <t>）</t>
    </rPh>
    <phoneticPr fontId="21"/>
  </si>
  <si>
    <t>高圧負荷開閉器
（地絡継電器付）　200A</t>
    <rPh sb="0" eb="2">
      <t>コウアツ</t>
    </rPh>
    <rPh sb="2" eb="4">
      <t>フカ</t>
    </rPh>
    <rPh sb="4" eb="7">
      <t>カイヘイキ</t>
    </rPh>
    <phoneticPr fontId="30"/>
  </si>
  <si>
    <t>積算基準［4下水道］ポンプ場・処理場施設（電気設備編）P164</t>
    <phoneticPr fontId="3"/>
  </si>
  <si>
    <t>積算基準［4下水道］ポンプ場・処理場施設（電気設備編）P164</t>
    <rPh sb="0" eb="4">
      <t>セキサンキジュン</t>
    </rPh>
    <rPh sb="6" eb="9">
      <t>ゲスイドウ</t>
    </rPh>
    <rPh sb="13" eb="14">
      <t>ジョウ</t>
    </rPh>
    <rPh sb="15" eb="18">
      <t>ショリジョウ</t>
    </rPh>
    <rPh sb="18" eb="20">
      <t>シセツ</t>
    </rPh>
    <rPh sb="21" eb="23">
      <t>デンキ</t>
    </rPh>
    <rPh sb="23" eb="25">
      <t>セツビ</t>
    </rPh>
    <rPh sb="25" eb="26">
      <t>ヘン</t>
    </rPh>
    <phoneticPr fontId="4"/>
  </si>
  <si>
    <t>積算基準［4下水道］ポンプ場・処理場施設（電気設備編）P164</t>
    <phoneticPr fontId="1"/>
  </si>
  <si>
    <t>単　価</t>
    <phoneticPr fontId="30"/>
  </si>
  <si>
    <t>積算基準
※※E-1-2-35</t>
    <rPh sb="0" eb="2">
      <t>セキサン</t>
    </rPh>
    <rPh sb="2" eb="4">
      <t>キジュン</t>
    </rPh>
    <phoneticPr fontId="21"/>
  </si>
  <si>
    <t>遠方監視装置</t>
    <rPh sb="0" eb="2">
      <t>エンポウ</t>
    </rPh>
    <rPh sb="2" eb="4">
      <t>カンシ</t>
    </rPh>
    <rPh sb="4" eb="6">
      <t>ソウチ</t>
    </rPh>
    <phoneticPr fontId="30"/>
  </si>
  <si>
    <t>VE φ16 (埋込)</t>
    <rPh sb="8" eb="10">
      <t>ウメコミ</t>
    </rPh>
    <phoneticPr fontId="30"/>
  </si>
  <si>
    <t>ｍ</t>
    <phoneticPr fontId="30"/>
  </si>
  <si>
    <t>監視カメラ用ポール
TB4.5</t>
    <rPh sb="0" eb="2">
      <t>カンシ</t>
    </rPh>
    <rPh sb="5" eb="6">
      <t>ヨウ</t>
    </rPh>
    <phoneticPr fontId="30"/>
  </si>
  <si>
    <t>PE φ22 (埋込)</t>
    <phoneticPr fontId="30"/>
  </si>
  <si>
    <t>積算基準
※P172</t>
    <rPh sb="0" eb="4">
      <t>セキサンキジュン</t>
    </rPh>
    <phoneticPr fontId="30"/>
  </si>
  <si>
    <t>合成樹脂製被覆鋼管</t>
    <rPh sb="0" eb="5">
      <t>ゴウセイジュシセイ</t>
    </rPh>
    <rPh sb="5" eb="9">
      <t>ヒフクコウカン</t>
    </rPh>
    <phoneticPr fontId="30"/>
  </si>
  <si>
    <t>900×900×1.5t</t>
  </si>
  <si>
    <t xml:space="preserve">38sq </t>
    <phoneticPr fontId="30"/>
  </si>
  <si>
    <t>組</t>
    <rPh sb="0" eb="1">
      <t>クミ</t>
    </rPh>
    <phoneticPr fontId="30"/>
  </si>
  <si>
    <t>接地埋設標</t>
    <rPh sb="0" eb="2">
      <t>セッチ</t>
    </rPh>
    <rPh sb="2" eb="4">
      <t>マイセツ</t>
    </rPh>
    <rPh sb="3" eb="4">
      <t>チチュウ</t>
    </rPh>
    <rPh sb="4" eb="5">
      <t>ヒョウ</t>
    </rPh>
    <phoneticPr fontId="30"/>
  </si>
  <si>
    <t>LED灯 LBF2RP-10 ポール共</t>
    <rPh sb="18" eb="19">
      <t>トモ</t>
    </rPh>
    <phoneticPr fontId="30"/>
  </si>
  <si>
    <t>LED灯 LST4-60 ポール共</t>
    <rPh sb="16" eb="17">
      <t>トモ</t>
    </rPh>
    <phoneticPr fontId="30"/>
  </si>
  <si>
    <t>監視カメラ用ポール</t>
    <rPh sb="0" eb="2">
      <t>カンシ</t>
    </rPh>
    <rPh sb="5" eb="6">
      <t>ヨウ</t>
    </rPh>
    <phoneticPr fontId="30"/>
  </si>
  <si>
    <t>TB4.5</t>
    <phoneticPr fontId="30"/>
  </si>
  <si>
    <t>灯</t>
    <rPh sb="0" eb="1">
      <t>トウ</t>
    </rPh>
    <phoneticPr fontId="30"/>
  </si>
  <si>
    <t>本</t>
    <rPh sb="0" eb="1">
      <t>ホン</t>
    </rPh>
    <phoneticPr fontId="30"/>
  </si>
  <si>
    <t>EM-UTPケーブルは、公共建築工事積算基準E1-1-16適用。専用ケーブルはEM-CEE-S1.25sq-2C適用。</t>
    <rPh sb="32" eb="34">
      <t>センヨウ</t>
    </rPh>
    <rPh sb="56" eb="58">
      <t>テキヨウ</t>
    </rPh>
    <phoneticPr fontId="21"/>
  </si>
  <si>
    <t>合成樹脂製被覆鋼管は厚鋼電線管を適用。</t>
    <rPh sb="0" eb="5">
      <t>ゴウセイジュシセイ</t>
    </rPh>
    <rPh sb="5" eb="7">
      <t>ヒフク</t>
    </rPh>
    <rPh sb="7" eb="9">
      <t>コウカン</t>
    </rPh>
    <rPh sb="10" eb="12">
      <t>アツコウ</t>
    </rPh>
    <rPh sb="12" eb="15">
      <t>デンセンカン</t>
    </rPh>
    <rPh sb="16" eb="18">
      <t>テキヨウ</t>
    </rPh>
    <phoneticPr fontId="21"/>
  </si>
  <si>
    <t>PE 22</t>
    <phoneticPr fontId="21"/>
  </si>
  <si>
    <t>アナログ伝送</t>
    <rPh sb="4" eb="6">
      <t>デンソウ</t>
    </rPh>
    <phoneticPr fontId="30"/>
  </si>
  <si>
    <t>ネットワーク伝送</t>
    <rPh sb="6" eb="8">
      <t>デンソウ</t>
    </rPh>
    <phoneticPr fontId="30"/>
  </si>
  <si>
    <t>カメラ監視装置</t>
    <rPh sb="3" eb="5">
      <t>カンシ</t>
    </rPh>
    <rPh sb="5" eb="7">
      <t>ソウチ</t>
    </rPh>
    <phoneticPr fontId="13"/>
  </si>
  <si>
    <t>ﾛｰﾗｹﾞｰﾄ開度</t>
    <phoneticPr fontId="30"/>
  </si>
  <si>
    <t>ポリエチライニング鋼管</t>
    <rPh sb="9" eb="11">
      <t>コウカン</t>
    </rPh>
    <phoneticPr fontId="30"/>
  </si>
  <si>
    <t>LED灯 LBF2RP-10
ポール φ89-4600共</t>
    <rPh sb="3" eb="4">
      <t>トウ</t>
    </rPh>
    <rPh sb="27" eb="28">
      <t>トモ</t>
    </rPh>
    <phoneticPr fontId="2"/>
  </si>
  <si>
    <t>LED灯 LST4-60
ポール TB4.5共</t>
    <rPh sb="3" eb="4">
      <t>トウ</t>
    </rPh>
    <rPh sb="22" eb="23">
      <t>トモ</t>
    </rPh>
    <phoneticPr fontId="2"/>
  </si>
  <si>
    <t>フリクトレベルスイッチ</t>
    <phoneticPr fontId="30"/>
  </si>
  <si>
    <t>水路水位計（２）</t>
    <phoneticPr fontId="30"/>
  </si>
  <si>
    <t>刊行物、見積</t>
    <rPh sb="0" eb="3">
      <t>カンコウブツ</t>
    </rPh>
    <rPh sb="4" eb="6">
      <t>ミツモリ</t>
    </rPh>
    <phoneticPr fontId="30"/>
  </si>
  <si>
    <t>水路水位計（２）</t>
    <phoneticPr fontId="30"/>
  </si>
  <si>
    <t>ハンドホール設置工</t>
    <phoneticPr fontId="30"/>
  </si>
  <si>
    <t>新潟県長岡市～上越市まで78ｋｍ</t>
    <rPh sb="0" eb="2">
      <t>ニイガタ</t>
    </rPh>
    <rPh sb="2" eb="3">
      <t>ケン</t>
    </rPh>
    <rPh sb="3" eb="5">
      <t>ナガオカ</t>
    </rPh>
    <rPh sb="5" eb="6">
      <t>シ</t>
    </rPh>
    <rPh sb="7" eb="9">
      <t>ジョウエツ</t>
    </rPh>
    <rPh sb="9" eb="10">
      <t>シ</t>
    </rPh>
    <phoneticPr fontId="3"/>
  </si>
  <si>
    <t>島根県松江市～上越市まで677ｋｍ</t>
    <rPh sb="0" eb="3">
      <t>シマネケン</t>
    </rPh>
    <rPh sb="3" eb="6">
      <t>マツエシ</t>
    </rPh>
    <rPh sb="7" eb="9">
      <t>ジョウエツ</t>
    </rPh>
    <rPh sb="9" eb="10">
      <t>シ</t>
    </rPh>
    <phoneticPr fontId="3"/>
  </si>
  <si>
    <t>新潟県長岡市
78km</t>
    <rPh sb="0" eb="3">
      <t>ニイガタケン</t>
    </rPh>
    <rPh sb="3" eb="5">
      <t>ナガオカ</t>
    </rPh>
    <rPh sb="5" eb="6">
      <t>シ</t>
    </rPh>
    <phoneticPr fontId="30"/>
  </si>
  <si>
    <t>島根県松江市
677km</t>
    <rPh sb="0" eb="3">
      <t>シマネケン</t>
    </rPh>
    <rPh sb="3" eb="6">
      <t>マツエシ</t>
    </rPh>
    <phoneticPr fontId="30"/>
  </si>
  <si>
    <t>（一般品）70km～80km</t>
    <rPh sb="1" eb="3">
      <t>イッパン</t>
    </rPh>
    <rPh sb="3" eb="4">
      <t>ヒン</t>
    </rPh>
    <phoneticPr fontId="22"/>
  </si>
  <si>
    <t>北陸信越運輸局距離制運賃表</t>
    <rPh sb="0" eb="2">
      <t>ホクリク</t>
    </rPh>
    <rPh sb="2" eb="4">
      <t>シンエツ</t>
    </rPh>
    <rPh sb="4" eb="6">
      <t>ウンユ</t>
    </rPh>
    <phoneticPr fontId="30"/>
  </si>
  <si>
    <t>（特大品）70km～80km</t>
    <rPh sb="1" eb="3">
      <t>トクダイ</t>
    </rPh>
    <rPh sb="3" eb="4">
      <t>ヒン</t>
    </rPh>
    <rPh sb="4" eb="5">
      <t>イッピン</t>
    </rPh>
    <phoneticPr fontId="22"/>
  </si>
  <si>
    <t>第2-3号表</t>
    <rPh sb="0" eb="1">
      <t>ダイ</t>
    </rPh>
    <rPh sb="4" eb="5">
      <t>ゴウ</t>
    </rPh>
    <rPh sb="5" eb="6">
      <t>ヒョウ</t>
    </rPh>
    <phoneticPr fontId="30"/>
  </si>
  <si>
    <t xml:space="preserve">基本料金： 2t車80 kmまで          </t>
    <phoneticPr fontId="21"/>
  </si>
  <si>
    <t xml:space="preserve">基本料金： 4t車80 kmまで </t>
    <phoneticPr fontId="21"/>
  </si>
  <si>
    <t>端数処理   4　　(677km-501km)÷50km＝3.52→4</t>
    <phoneticPr fontId="3"/>
  </si>
  <si>
    <t>-</t>
    <phoneticPr fontId="30"/>
  </si>
  <si>
    <t>排水ポンプ操作盤</t>
    <rPh sb="0" eb="2">
      <t>ハイスイ</t>
    </rPh>
    <rPh sb="5" eb="8">
      <t>ソウサバン</t>
    </rPh>
    <phoneticPr fontId="30"/>
  </si>
  <si>
    <t>配電盤-3
現場操作盤8　壁掛形</t>
    <rPh sb="0" eb="3">
      <t>ハイデンバン</t>
    </rPh>
    <rPh sb="6" eb="8">
      <t>ゲンバ</t>
    </rPh>
    <rPh sb="8" eb="11">
      <t>ソウサバン</t>
    </rPh>
    <rPh sb="13" eb="16">
      <t>カベカケガタ</t>
    </rPh>
    <phoneticPr fontId="30"/>
  </si>
  <si>
    <t>W250mm×H1000mm×D700mm</t>
    <phoneticPr fontId="30"/>
  </si>
  <si>
    <t>古河排水樋門水位計</t>
    <phoneticPr fontId="30"/>
  </si>
  <si>
    <t>排水用水中ポンプ</t>
    <rPh sb="0" eb="3">
      <t>ハイスイヨウ</t>
    </rPh>
    <rPh sb="3" eb="5">
      <t>スイチュウ</t>
    </rPh>
    <phoneticPr fontId="30"/>
  </si>
  <si>
    <t>積算基準
※P176</t>
    <phoneticPr fontId="30"/>
  </si>
  <si>
    <t>検出端等
発信器類</t>
    <phoneticPr fontId="30"/>
  </si>
  <si>
    <t>式</t>
    <rPh sb="0" eb="1">
      <t>シキ</t>
    </rPh>
    <phoneticPr fontId="30"/>
  </si>
  <si>
    <t>11kW　0.179t</t>
    <phoneticPr fontId="30"/>
  </si>
  <si>
    <t>第２類</t>
    <rPh sb="0" eb="1">
      <t>ダイ</t>
    </rPh>
    <rPh sb="2" eb="3">
      <t>ルイ</t>
    </rPh>
    <phoneticPr fontId="30"/>
  </si>
  <si>
    <t>※※　公共建築工事積算基準</t>
    <phoneticPr fontId="30"/>
  </si>
  <si>
    <t>※※※　積算基準［４　下水道］ポンプ場・処理場施設（機械設備）編</t>
    <rPh sb="26" eb="28">
      <t>キカイ</t>
    </rPh>
    <phoneticPr fontId="21"/>
  </si>
  <si>
    <t>※　積算基準［４　下水道］ポンプ場・処理場施設（電気設備）編</t>
    <phoneticPr fontId="21"/>
  </si>
  <si>
    <t>積算基準
※※※P97</t>
    <rPh sb="0" eb="4">
      <t>セキサンキジュン</t>
    </rPh>
    <phoneticPr fontId="30"/>
  </si>
  <si>
    <t>上表は積算基準［４　下水道］ポンプ場・処理場施設（電気設備）編P181,182適用。</t>
    <rPh sb="0" eb="2">
      <t>ジョウヒョウ</t>
    </rPh>
    <rPh sb="3" eb="5">
      <t>セキサン</t>
    </rPh>
    <rPh sb="39" eb="41">
      <t>テキヨウ</t>
    </rPh>
    <phoneticPr fontId="21"/>
  </si>
  <si>
    <t>上表は積算基準［４　下水道］ポンプ場・処理場施設（電気設備）編P177,P180適用。</t>
    <rPh sb="0" eb="2">
      <t>ジョウヒョウ</t>
    </rPh>
    <rPh sb="40" eb="42">
      <t>テキヨウ</t>
    </rPh>
    <phoneticPr fontId="21"/>
  </si>
  <si>
    <t>上表は積算基準［４　下水道］ポンプ場・処理場施設（電気設備）編P176、180、183、186、及び</t>
    <rPh sb="0" eb="2">
      <t>ジョウヒョウ</t>
    </rPh>
    <rPh sb="48" eb="49">
      <t>オヨ</t>
    </rPh>
    <phoneticPr fontId="21"/>
  </si>
  <si>
    <t>（機械設備）編P101適用。コンクリートポール、腕金、支線、避雷器、屋外灯及び防犯灯については、公共建築工事積算基準E1-2-10、30、31、32、35適用。監視カメラ用ポールは、E1-2-30木柱6m適用。</t>
    <rPh sb="24" eb="26">
      <t>ウデガネ</t>
    </rPh>
    <rPh sb="27" eb="29">
      <t>シセン</t>
    </rPh>
    <rPh sb="30" eb="33">
      <t>ヒライキ</t>
    </rPh>
    <rPh sb="34" eb="36">
      <t>オクガイ</t>
    </rPh>
    <rPh sb="36" eb="37">
      <t>トウ</t>
    </rPh>
    <rPh sb="37" eb="38">
      <t>オヨ</t>
    </rPh>
    <rPh sb="39" eb="42">
      <t>ボウハントウ</t>
    </rPh>
    <rPh sb="80" eb="82">
      <t>カンシ</t>
    </rPh>
    <rPh sb="85" eb="86">
      <t>ヨウ</t>
    </rPh>
    <rPh sb="98" eb="100">
      <t>モクチュウ</t>
    </rPh>
    <rPh sb="102" eb="104">
      <t>テキヨウ</t>
    </rPh>
    <phoneticPr fontId="21"/>
  </si>
  <si>
    <t>【再使用しない撤去】</t>
    <rPh sb="1" eb="4">
      <t>サイシヨウ</t>
    </rPh>
    <rPh sb="7" eb="9">
      <t>テッキョ</t>
    </rPh>
    <phoneticPr fontId="30"/>
  </si>
  <si>
    <t>【撤去】</t>
    <rPh sb="1" eb="3">
      <t>テッキョ</t>
    </rPh>
    <phoneticPr fontId="30"/>
  </si>
  <si>
    <t>22sq-3C</t>
    <phoneticPr fontId="21"/>
  </si>
  <si>
    <t>2PNCT</t>
    <phoneticPr fontId="21"/>
  </si>
  <si>
    <t>8sq-4C</t>
    <phoneticPr fontId="21"/>
  </si>
  <si>
    <t>1.25sq-2C</t>
    <phoneticPr fontId="30"/>
  </si>
  <si>
    <t>8sq</t>
    <phoneticPr fontId="21"/>
  </si>
  <si>
    <t>FEP 40</t>
    <phoneticPr fontId="21"/>
  </si>
  <si>
    <t>9m-19㎝-400㎏</t>
    <phoneticPr fontId="30"/>
  </si>
  <si>
    <t>SUS･WP、300×300×200</t>
    <phoneticPr fontId="21"/>
  </si>
  <si>
    <t>水位監視盤</t>
    <rPh sb="0" eb="2">
      <t>スイイ</t>
    </rPh>
    <rPh sb="2" eb="5">
      <t>カンシバン</t>
    </rPh>
    <phoneticPr fontId="30"/>
  </si>
  <si>
    <t>電力メーター計器箱</t>
    <rPh sb="0" eb="2">
      <t>デンリョク</t>
    </rPh>
    <rPh sb="6" eb="9">
      <t>ケイキバコ</t>
    </rPh>
    <phoneticPr fontId="30"/>
  </si>
  <si>
    <t>屋外開閉器盤</t>
    <rPh sb="0" eb="2">
      <t>オクガイ</t>
    </rPh>
    <rPh sb="2" eb="6">
      <t>カイヘイキバン</t>
    </rPh>
    <phoneticPr fontId="30"/>
  </si>
  <si>
    <t>SUS･WP、400×750×200</t>
    <phoneticPr fontId="30"/>
  </si>
  <si>
    <t>SUS･WP、300×530×200</t>
    <phoneticPr fontId="30"/>
  </si>
  <si>
    <t>SUS･WP、400×420×160</t>
    <phoneticPr fontId="30"/>
  </si>
  <si>
    <t>別紙配線数量表（撤去）参照</t>
    <rPh sb="0" eb="2">
      <t>ベッシ</t>
    </rPh>
    <rPh sb="2" eb="4">
      <t>ハイセン</t>
    </rPh>
    <rPh sb="4" eb="6">
      <t>スウリョウ</t>
    </rPh>
    <rPh sb="6" eb="7">
      <t>ヒョウ</t>
    </rPh>
    <rPh sb="8" eb="10">
      <t>テッキョ</t>
    </rPh>
    <rPh sb="11" eb="13">
      <t>サンショウ</t>
    </rPh>
    <phoneticPr fontId="21"/>
  </si>
  <si>
    <t>別紙配管数量表（撤去）参照</t>
    <rPh sb="0" eb="2">
      <t>ベッシ</t>
    </rPh>
    <rPh sb="8" eb="10">
      <t>テッキョ</t>
    </rPh>
    <rPh sb="11" eb="13">
      <t>サンショウ</t>
    </rPh>
    <phoneticPr fontId="21"/>
  </si>
  <si>
    <t>別紙プルボックス及び盤数量表（撤去）参照</t>
    <rPh sb="0" eb="2">
      <t>ベッシ</t>
    </rPh>
    <rPh sb="8" eb="9">
      <t>オヨ</t>
    </rPh>
    <rPh sb="10" eb="11">
      <t>バン</t>
    </rPh>
    <rPh sb="15" eb="17">
      <t>テッキョ</t>
    </rPh>
    <rPh sb="18" eb="20">
      <t>サンショウ</t>
    </rPh>
    <phoneticPr fontId="21"/>
  </si>
  <si>
    <t>別紙その他材料数量表（撤去）参照</t>
    <rPh sb="0" eb="2">
      <t>ベッシ</t>
    </rPh>
    <rPh sb="4" eb="7">
      <t>タザイリョウ</t>
    </rPh>
    <rPh sb="11" eb="13">
      <t>テッキョ</t>
    </rPh>
    <rPh sb="14" eb="16">
      <t>サンショウ</t>
    </rPh>
    <phoneticPr fontId="21"/>
  </si>
  <si>
    <t>上表は、積算基準［４　下水道］ポンプ場・処理場施設（電気設備）編P180適用。</t>
    <rPh sb="0" eb="2">
      <t>ジョウヒョウ</t>
    </rPh>
    <rPh sb="2" eb="3">
      <t>チセン</t>
    </rPh>
    <rPh sb="36" eb="38">
      <t>テキヨウ</t>
    </rPh>
    <phoneticPr fontId="21"/>
  </si>
  <si>
    <t>上表は積算基準［４　下水道］ポンプ場・処理場施設（電気設備）編P179適用。</t>
    <rPh sb="0" eb="2">
      <t>ジョウヒョウ</t>
    </rPh>
    <phoneticPr fontId="21"/>
  </si>
  <si>
    <t>上表は積算基準［４　下水道］ポンプ場・処理場施設（機械設備）編P97適用。</t>
    <rPh sb="0" eb="2">
      <t>ジョウヒョウ</t>
    </rPh>
    <rPh sb="25" eb="27">
      <t>キカイ</t>
    </rPh>
    <phoneticPr fontId="21"/>
  </si>
  <si>
    <t>上表は積算基準［４　下水道］ポンプ場・処理場施設（電気設備）編P179適用。盤等もプルボックスとして適用。</t>
    <rPh sb="0" eb="2">
      <t>ジョウヒョウ</t>
    </rPh>
    <rPh sb="38" eb="39">
      <t>バン</t>
    </rPh>
    <rPh sb="39" eb="40">
      <t>トウ</t>
    </rPh>
    <rPh sb="50" eb="52">
      <t>テキヨウ</t>
    </rPh>
    <phoneticPr fontId="21"/>
  </si>
  <si>
    <t>上表は積算基準［４　下水道］ポンプ場・処理場施設（電気設備編）P163適用。</t>
    <rPh sb="0" eb="2">
      <t>ジョウヒョウ</t>
    </rPh>
    <rPh sb="35" eb="37">
      <t>テキヨウ</t>
    </rPh>
    <phoneticPr fontId="21"/>
  </si>
  <si>
    <t>特別単価調査表</t>
    <rPh sb="2" eb="4">
      <t>タンカ</t>
    </rPh>
    <phoneticPr fontId="30"/>
  </si>
  <si>
    <t>投込式</t>
    <rPh sb="0" eb="1">
      <t>ナ</t>
    </rPh>
    <rPh sb="1" eb="2">
      <t>コ</t>
    </rPh>
    <rPh sb="2" eb="3">
      <t>シキ</t>
    </rPh>
    <phoneticPr fontId="30"/>
  </si>
  <si>
    <t>6kV EM-CET端末処理材</t>
    <rPh sb="10" eb="12">
      <t>タンマツ</t>
    </rPh>
    <rPh sb="12" eb="14">
      <t>ショリ</t>
    </rPh>
    <rPh sb="14" eb="15">
      <t>ザイ</t>
    </rPh>
    <phoneticPr fontId="30"/>
  </si>
  <si>
    <t>上表は、積算基準［４　下水道］ポンプ場・処理場施設（電気設備編）P163,P181,P182適用。再使用しない。</t>
    <rPh sb="0" eb="2">
      <t>ジョウヒョウ</t>
    </rPh>
    <rPh sb="2" eb="3">
      <t>チセン</t>
    </rPh>
    <rPh sb="46" eb="48">
      <t>テキヨウ</t>
    </rPh>
    <rPh sb="49" eb="50">
      <t>サイ</t>
    </rPh>
    <rPh sb="50" eb="52">
      <t>シヨウ</t>
    </rPh>
    <phoneticPr fontId="21"/>
  </si>
  <si>
    <t>上表は積算基準［４　下水道］ポンプ場・処理場施設（電気設備）編P163,P177,P180適用。再使用する。</t>
    <rPh sb="0" eb="2">
      <t>ジョウヒョウ</t>
    </rPh>
    <rPh sb="45" eb="47">
      <t>テキヨウ</t>
    </rPh>
    <rPh sb="48" eb="49">
      <t>サイ</t>
    </rPh>
    <rPh sb="49" eb="51">
      <t>シヨウ</t>
    </rPh>
    <phoneticPr fontId="21"/>
  </si>
  <si>
    <t>再使用する。</t>
    <rPh sb="0" eb="1">
      <t>サイ</t>
    </rPh>
    <rPh sb="1" eb="3">
      <t>シヨウ</t>
    </rPh>
    <phoneticPr fontId="30"/>
  </si>
  <si>
    <t>コンクリートポール、腕金、支線は、公共建築工事積算基準E1-2-30、31、32適用。再使用する。</t>
    <rPh sb="10" eb="12">
      <t>ウデガネ</t>
    </rPh>
    <rPh sb="13" eb="15">
      <t>シセン</t>
    </rPh>
    <rPh sb="43" eb="44">
      <t>サイ</t>
    </rPh>
    <rPh sb="44" eb="46">
      <t>シヨウ</t>
    </rPh>
    <phoneticPr fontId="21"/>
  </si>
  <si>
    <t>【再使用する撤去】</t>
    <rPh sb="1" eb="4">
      <t>サイシヨウ</t>
    </rPh>
    <rPh sb="6" eb="8">
      <t>テッキョ</t>
    </rPh>
    <phoneticPr fontId="30"/>
  </si>
  <si>
    <t>プルボックス等</t>
    <rPh sb="6" eb="7">
      <t>トウ</t>
    </rPh>
    <phoneticPr fontId="21"/>
  </si>
  <si>
    <t>Ｇ 36</t>
    <phoneticPr fontId="21"/>
  </si>
  <si>
    <t>Ｇ 22</t>
    <phoneticPr fontId="21"/>
  </si>
  <si>
    <t>基本運賃＝      円</t>
    <rPh sb="11" eb="12">
      <t>エン</t>
    </rPh>
    <phoneticPr fontId="3"/>
  </si>
  <si>
    <t>ｔ当たり運賃(一般品)＝      円</t>
    <rPh sb="18" eb="19">
      <t>エン</t>
    </rPh>
    <phoneticPr fontId="21"/>
  </si>
  <si>
    <t xml:space="preserve">      円÷2　=      円/ｔ</t>
    <rPh sb="6" eb="7">
      <t>エン</t>
    </rPh>
    <rPh sb="17" eb="18">
      <t>エン</t>
    </rPh>
    <phoneticPr fontId="3"/>
  </si>
  <si>
    <t>取り卸し費＝0.05×普通作業員労務単価×1.02 =0.05×      ×1.02 =     円/ｔ</t>
    <rPh sb="11" eb="13">
      <t>フツウ</t>
    </rPh>
    <rPh sb="13" eb="16">
      <t>サギョウイン</t>
    </rPh>
    <rPh sb="16" eb="18">
      <t>ロウム</t>
    </rPh>
    <rPh sb="18" eb="20">
      <t>タンカ</t>
    </rPh>
    <rPh sb="50" eb="51">
      <t>エン</t>
    </rPh>
    <phoneticPr fontId="21"/>
  </si>
  <si>
    <t>ｔ当たり輸送費（一般品）＝        +      =      円/ｔ</t>
    <phoneticPr fontId="21"/>
  </si>
  <si>
    <t>ｔ当たり運賃(特大品)＝      ×（1＋0.3）＝</t>
    <rPh sb="7" eb="9">
      <t>トクダイ</t>
    </rPh>
    <phoneticPr fontId="21"/>
  </si>
  <si>
    <t xml:space="preserve">      円÷4　=     円/ｔ</t>
    <rPh sb="6" eb="7">
      <t>エン</t>
    </rPh>
    <rPh sb="16" eb="17">
      <t>エン</t>
    </rPh>
    <phoneticPr fontId="3"/>
  </si>
  <si>
    <t>ｔ当たり輸送費（一般品）＝       +      =      円/ｔ</t>
    <phoneticPr fontId="21"/>
  </si>
  <si>
    <t>基本運賃＝      円 +      円×15 +      円×4 =       円</t>
    <rPh sb="11" eb="12">
      <t>エン</t>
    </rPh>
    <rPh sb="20" eb="21">
      <t>エン</t>
    </rPh>
    <rPh sb="32" eb="33">
      <t>エン</t>
    </rPh>
    <rPh sb="44" eb="45">
      <t>エン</t>
    </rPh>
    <phoneticPr fontId="3"/>
  </si>
  <si>
    <t xml:space="preserve">       円÷2　=      円/ｔ</t>
    <rPh sb="7" eb="8">
      <t>エン</t>
    </rPh>
    <rPh sb="18" eb="19">
      <t>エン</t>
    </rPh>
    <phoneticPr fontId="3"/>
  </si>
  <si>
    <t>公雨第7-5号</t>
  </si>
  <si>
    <t>鴨島第一排水区雨水排水ポンプ電気設備工事</t>
  </si>
  <si>
    <t>鴨島第一排水区雨水排水ポンプ電気設備工事　組合せ試験工費項目表</t>
  </si>
  <si>
    <t>高圧受電盤</t>
  </si>
  <si>
    <t>ポンプ盤</t>
  </si>
  <si>
    <t>補機盤</t>
  </si>
  <si>
    <t>水路水位計（１）</t>
  </si>
  <si>
    <t>吐出槽水位計</t>
  </si>
  <si>
    <t>河川水位計</t>
  </si>
  <si>
    <t>水路流速流向計</t>
  </si>
  <si>
    <t>監視カメラ</t>
  </si>
  <si>
    <t>面</t>
  </si>
  <si>
    <t>基</t>
  </si>
  <si>
    <t>鴨島第一排水区雨水排水ポンプ電気設備工事　配線数量表（新設）</t>
  </si>
  <si>
    <t>鴨島第一排水区雨水排水ポンプ電気設備工事　配管数量表（新設）</t>
  </si>
  <si>
    <t>鴨島第一排水区雨水排水ポンプ電気設備工事　埋設シート数量表（新設）</t>
  </si>
  <si>
    <t>鴨島第一排水区雨水排水ポンプ電気設備工事　プルボックス数量表（新設）</t>
  </si>
  <si>
    <t>鴨島第一排水区雨水排水ポンプ電気設備工事　その他材料数量表（新設）</t>
  </si>
  <si>
    <t>鴨島第一排水区雨水排水ポンプ電気設備工事　鋼材加工品数量表（新設）</t>
  </si>
  <si>
    <t>鴨島第一排水区雨水排水ポンプ電気設備工事　配線数量表（撤去）</t>
  </si>
  <si>
    <t>鴨島第一排水区雨水排水ポンプ電気設備工事　配管数量表（撤去）</t>
  </si>
  <si>
    <t>鴨島第一排水区雨水排水ポンプ電気設備工事　プルボックス及び盤数量表（撤去）</t>
  </si>
  <si>
    <t>鴨島第一排水区雨水排水ポンプ電気設備工事　その他材料数量表（撤去）</t>
  </si>
  <si>
    <t>鴨島第一排水区雨水排水ポンプ電気設備工事　据付工費項目表</t>
  </si>
  <si>
    <t>柱上気中開閉器</t>
  </si>
  <si>
    <t>低圧配電盤</t>
  </si>
  <si>
    <t>カメラ監視装置</t>
  </si>
  <si>
    <t>台</t>
  </si>
  <si>
    <t>第 6 - 1 号表</t>
  </si>
  <si>
    <t>第  6  号表</t>
  </si>
  <si>
    <t>第  5  号表</t>
  </si>
  <si>
    <t>第  4  号表</t>
  </si>
  <si>
    <t>第 3 - 9 号表</t>
  </si>
  <si>
    <t>第 3 - 8 号表</t>
  </si>
  <si>
    <t>第 3 - 7 号表</t>
  </si>
  <si>
    <t>第 3 - 6 号表</t>
  </si>
  <si>
    <t>第 3 - 5 号表</t>
  </si>
  <si>
    <t>第 3 - 4 号表</t>
  </si>
  <si>
    <t>第 3 - 3 号表</t>
  </si>
  <si>
    <t>第 3 - 2 号表</t>
  </si>
  <si>
    <t>第 3 - 1 号表</t>
  </si>
  <si>
    <t>第  3  号表</t>
  </si>
  <si>
    <t>第 2 - 1 号表</t>
  </si>
  <si>
    <t>第 2 - 2 号表</t>
  </si>
  <si>
    <t>第 2 - 3 号表</t>
  </si>
  <si>
    <t>第  2  号表</t>
  </si>
  <si>
    <t>第  1  号表</t>
  </si>
  <si>
    <t xml:space="preserve">
週休2日補正適用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</si>
</sst>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_ "/>
    <numFmt numFmtId="178" formatCode="#,##0;\-#,##0;&quot;-&quot;"/>
    <numFmt numFmtId="179" formatCode="0.00_ "/>
    <numFmt numFmtId="180" formatCode="#,##0.0;[Red]\-#,##0.0"/>
    <numFmt numFmtId="181" formatCode="0.0_ "/>
    <numFmt numFmtId="182" formatCode="0.00_);[Red]\(0.00\)"/>
    <numFmt numFmtId="183" formatCode="0.000"/>
  </numFmts>
  <fonts count="74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0"/>
      <name val="ＭＳ 明朝"/>
      <family val="1"/>
      <charset val="128"/>
    </font>
    <font>
      <sz val="2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strike/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name val="ＭＳ 明朝"/>
      <family val="1"/>
      <charset val="128"/>
    </font>
    <font>
      <u/>
      <sz val="12"/>
      <name val="ＭＳ 明朝"/>
      <family val="1"/>
      <charset val="128"/>
    </font>
    <font>
      <sz val="13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標準明朝"/>
      <family val="1"/>
      <charset val="128"/>
    </font>
    <font>
      <sz val="10"/>
      <color indexed="8"/>
      <name val="Arial"/>
      <family val="2"/>
    </font>
    <font>
      <sz val="12"/>
      <name val="ＭＳ ゴシック"/>
      <family val="3"/>
      <charset val="128"/>
    </font>
    <font>
      <b/>
      <sz val="12"/>
      <name val="Arial"/>
      <family val="2"/>
    </font>
    <font>
      <sz val="10"/>
      <name val="Arial"/>
      <family val="2"/>
    </font>
    <font>
      <sz val="11"/>
      <name val="明朝"/>
      <family val="1"/>
      <charset val="128"/>
    </font>
    <font>
      <strike/>
      <sz val="11"/>
      <name val="ＭＳ 明朝"/>
      <family val="1"/>
      <charset val="128"/>
    </font>
    <font>
      <sz val="10"/>
      <color indexed="46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name val="ＭＳ Ｐ明朝"/>
      <family val="1"/>
      <charset val="128"/>
    </font>
    <font>
      <sz val="16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5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9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1"/>
      <name val="Century"/>
      <family val="1"/>
    </font>
    <font>
      <sz val="11"/>
      <color theme="1"/>
      <name val="ＭＳ Ｐ明朝"/>
      <family val="1"/>
      <charset val="128"/>
    </font>
    <font>
      <sz val="10"/>
      <color theme="1"/>
      <name val="Century"/>
      <family val="1"/>
    </font>
    <font>
      <sz val="11"/>
      <color theme="1"/>
      <name val="Century"/>
      <family val="1"/>
    </font>
    <font>
      <sz val="10"/>
      <name val="ＭＳ Ｐ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8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2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6">
    <xf numFmtId="0" fontId="0" fillId="0" borderId="0"/>
    <xf numFmtId="0" fontId="32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178" fontId="23" fillId="0" borderId="0" applyFill="0" applyBorder="0" applyAlignment="0"/>
    <xf numFmtId="0" fontId="24" fillId="0" borderId="0" applyNumberFormat="0" applyFont="0" applyBorder="0" applyAlignment="0" applyProtection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/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0" borderId="41" applyNumberFormat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1" fillId="4" borderId="42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7" fillId="0" borderId="43" applyNumberFormat="0" applyFill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13" fillId="3" borderId="0" applyNumberFormat="0" applyBorder="0" applyAlignment="0" applyProtection="0"/>
    <xf numFmtId="0" fontId="39" fillId="33" borderId="4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41" fillId="0" borderId="45" applyNumberFormat="0" applyFill="0" applyAlignment="0" applyProtection="0">
      <alignment vertical="center"/>
    </xf>
    <xf numFmtId="0" fontId="42" fillId="0" borderId="46" applyNumberFormat="0" applyFill="0" applyAlignment="0" applyProtection="0">
      <alignment vertical="center"/>
    </xf>
    <xf numFmtId="0" fontId="43" fillId="0" borderId="4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48" applyNumberFormat="0" applyFill="0" applyAlignment="0" applyProtection="0">
      <alignment vertical="center"/>
    </xf>
    <xf numFmtId="0" fontId="45" fillId="33" borderId="49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2" borderId="44" applyNumberFormat="0" applyAlignment="0" applyProtection="0">
      <alignment vertical="center"/>
    </xf>
    <xf numFmtId="177" fontId="14" fillId="0" borderId="3" applyNumberFormat="0" applyFont="0" applyAlignment="0" applyProtection="0"/>
    <xf numFmtId="0" fontId="12" fillId="0" borderId="0"/>
    <xf numFmtId="0" fontId="17" fillId="0" borderId="0"/>
    <xf numFmtId="0" fontId="49" fillId="0" borderId="0"/>
    <xf numFmtId="0" fontId="7" fillId="5" borderId="0"/>
    <xf numFmtId="0" fontId="12" fillId="0" borderId="0"/>
    <xf numFmtId="0" fontId="12" fillId="0" borderId="0"/>
    <xf numFmtId="0" fontId="2" fillId="0" borderId="0" applyNumberFormat="0" applyBorder="0" applyAlignment="0"/>
    <xf numFmtId="0" fontId="27" fillId="0" borderId="0"/>
    <xf numFmtId="0" fontId="6" fillId="0" borderId="0"/>
    <xf numFmtId="0" fontId="48" fillId="34" borderId="0" applyNumberFormat="0" applyBorder="0" applyAlignment="0" applyProtection="0">
      <alignment vertical="center"/>
    </xf>
    <xf numFmtId="0" fontId="12" fillId="0" borderId="0"/>
    <xf numFmtId="0" fontId="1" fillId="0" borderId="0"/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/>
  </cellStyleXfs>
  <cellXfs count="527">
    <xf numFmtId="0" fontId="0" fillId="0" borderId="0" xfId="0" applyAlignment="1"/>
    <xf numFmtId="0" fontId="2" fillId="0" borderId="0" xfId="53" applyNumberFormat="1" applyFont="1" applyFill="1"/>
    <xf numFmtId="0" fontId="3" fillId="0" borderId="0" xfId="53" applyNumberFormat="1" applyFont="1" applyFill="1"/>
    <xf numFmtId="38" fontId="2" fillId="0" borderId="0" xfId="40" applyFont="1" applyFill="1" applyAlignment="1"/>
    <xf numFmtId="0" fontId="0" fillId="0" borderId="0" xfId="53" applyNumberFormat="1" applyFont="1" applyFill="1"/>
    <xf numFmtId="38" fontId="0" fillId="0" borderId="0" xfId="53" applyNumberFormat="1" applyFont="1" applyFill="1"/>
    <xf numFmtId="0" fontId="2" fillId="0" borderId="12" xfId="53" applyNumberFormat="1" applyFont="1" applyFill="1" applyBorder="1" applyAlignment="1">
      <alignment horizontal="center" vertical="center"/>
    </xf>
    <xf numFmtId="38" fontId="2" fillId="0" borderId="12" xfId="40" applyFont="1" applyFill="1" applyBorder="1" applyAlignment="1">
      <alignment horizontal="center" vertical="center"/>
    </xf>
    <xf numFmtId="0" fontId="2" fillId="0" borderId="13" xfId="53" applyNumberFormat="1" applyFont="1" applyFill="1" applyBorder="1" applyAlignment="1">
      <alignment horizontal="centerContinuous" vertical="center"/>
    </xf>
    <xf numFmtId="0" fontId="2" fillId="0" borderId="2" xfId="53" applyNumberFormat="1" applyFont="1" applyFill="1" applyBorder="1" applyAlignment="1">
      <alignment horizontal="centerContinuous" vertical="center"/>
    </xf>
    <xf numFmtId="38" fontId="2" fillId="0" borderId="14" xfId="40" applyFont="1" applyFill="1" applyBorder="1" applyAlignment="1">
      <alignment horizontal="centerContinuous" vertical="center"/>
    </xf>
    <xf numFmtId="0" fontId="0" fillId="0" borderId="12" xfId="53" applyNumberFormat="1" applyFont="1" applyFill="1" applyBorder="1" applyAlignment="1"/>
    <xf numFmtId="0" fontId="0" fillId="0" borderId="12" xfId="53" applyNumberFormat="1" applyFont="1" applyFill="1" applyBorder="1" applyAlignment="1">
      <alignment horizontal="center"/>
    </xf>
    <xf numFmtId="38" fontId="0" fillId="0" borderId="12" xfId="40" applyFont="1" applyFill="1" applyBorder="1" applyAlignment="1"/>
    <xf numFmtId="0" fontId="2" fillId="0" borderId="12" xfId="53" applyNumberFormat="1" applyFont="1" applyFill="1" applyBorder="1" applyAlignment="1"/>
    <xf numFmtId="38" fontId="2" fillId="0" borderId="12" xfId="40" applyFont="1" applyFill="1" applyBorder="1" applyAlignment="1"/>
    <xf numFmtId="38" fontId="2" fillId="0" borderId="13" xfId="40" applyFont="1" applyFill="1" applyBorder="1" applyAlignment="1">
      <alignment horizontal="center" vertical="center"/>
    </xf>
    <xf numFmtId="0" fontId="3" fillId="0" borderId="0" xfId="53" applyNumberFormat="1" applyFont="1" applyFill="1" applyAlignment="1">
      <alignment horizontal="right"/>
    </xf>
    <xf numFmtId="38" fontId="3" fillId="0" borderId="0" xfId="40" applyFont="1" applyFill="1" applyAlignment="1"/>
    <xf numFmtId="0" fontId="2" fillId="0" borderId="12" xfId="53" applyNumberFormat="1" applyFont="1" applyFill="1" applyBorder="1" applyAlignment="1">
      <alignment horizontal="center"/>
    </xf>
    <xf numFmtId="0" fontId="0" fillId="0" borderId="12" xfId="53" applyNumberFormat="1" applyFont="1" applyFill="1" applyBorder="1" applyAlignment="1">
      <alignment wrapText="1"/>
    </xf>
    <xf numFmtId="38" fontId="0" fillId="0" borderId="12" xfId="40" applyFont="1" applyFill="1" applyBorder="1" applyAlignment="1">
      <alignment wrapText="1"/>
    </xf>
    <xf numFmtId="0" fontId="7" fillId="0" borderId="0" xfId="53" applyNumberFormat="1" applyFont="1" applyFill="1" applyBorder="1" applyAlignment="1"/>
    <xf numFmtId="0" fontId="7" fillId="0" borderId="0" xfId="53" applyNumberFormat="1" applyFont="1" applyFill="1" applyBorder="1" applyAlignment="1">
      <alignment wrapText="1"/>
    </xf>
    <xf numFmtId="0" fontId="0" fillId="0" borderId="0" xfId="53" applyNumberFormat="1" applyFont="1" applyFill="1" applyBorder="1" applyAlignment="1"/>
    <xf numFmtId="0" fontId="0" fillId="0" borderId="0" xfId="53" applyNumberFormat="1" applyFont="1" applyFill="1" applyBorder="1" applyAlignment="1">
      <alignment horizontal="center"/>
    </xf>
    <xf numFmtId="38" fontId="0" fillId="0" borderId="0" xfId="40" applyFont="1" applyFill="1" applyBorder="1" applyAlignment="1"/>
    <xf numFmtId="38" fontId="0" fillId="0" borderId="12" xfId="53" applyNumberFormat="1" applyFont="1" applyFill="1" applyBorder="1" applyAlignment="1">
      <alignment horizontal="left"/>
    </xf>
    <xf numFmtId="2" fontId="0" fillId="0" borderId="12" xfId="53" applyNumberFormat="1" applyFont="1" applyFill="1" applyBorder="1" applyAlignment="1">
      <alignment wrapText="1"/>
    </xf>
    <xf numFmtId="0" fontId="3" fillId="0" borderId="0" xfId="53" applyNumberFormat="1" applyFont="1" applyFill="1" applyBorder="1"/>
    <xf numFmtId="38" fontId="3" fillId="0" borderId="0" xfId="40" applyFont="1" applyFill="1" applyBorder="1" applyAlignment="1"/>
    <xf numFmtId="0" fontId="3" fillId="0" borderId="0" xfId="53" applyNumberFormat="1" applyFont="1" applyFill="1" applyBorder="1" applyAlignment="1">
      <alignment horizontal="right"/>
    </xf>
    <xf numFmtId="0" fontId="2" fillId="0" borderId="0" xfId="53" applyNumberFormat="1" applyFont="1" applyFill="1" applyBorder="1" applyAlignment="1">
      <alignment horizontal="center" vertical="center"/>
    </xf>
    <xf numFmtId="0" fontId="2" fillId="0" borderId="0" xfId="53" applyNumberFormat="1" applyFont="1" applyFill="1" applyBorder="1" applyAlignment="1">
      <alignment horizontal="centerContinuous" vertical="center"/>
    </xf>
    <xf numFmtId="38" fontId="2" fillId="0" borderId="0" xfId="40" applyFont="1" applyFill="1" applyBorder="1" applyAlignment="1">
      <alignment horizontal="centerContinuous" vertical="center"/>
    </xf>
    <xf numFmtId="38" fontId="2" fillId="0" borderId="0" xfId="40" applyFont="1" applyFill="1" applyBorder="1" applyAlignment="1">
      <alignment horizontal="center" vertical="center"/>
    </xf>
    <xf numFmtId="2" fontId="9" fillId="0" borderId="0" xfId="53" applyNumberFormat="1" applyFont="1" applyFill="1" applyBorder="1" applyAlignment="1">
      <alignment wrapText="1"/>
    </xf>
    <xf numFmtId="38" fontId="0" fillId="0" borderId="0" xfId="40" applyFont="1" applyFill="1" applyBorder="1" applyAlignment="1">
      <alignment wrapText="1"/>
    </xf>
    <xf numFmtId="38" fontId="0" fillId="0" borderId="0" xfId="40" applyFont="1" applyFill="1" applyBorder="1" applyAlignment="1">
      <alignment horizontal="center"/>
    </xf>
    <xf numFmtId="0" fontId="9" fillId="0" borderId="0" xfId="53" applyNumberFormat="1" applyFont="1" applyFill="1" applyBorder="1" applyAlignment="1">
      <alignment wrapText="1"/>
    </xf>
    <xf numFmtId="38" fontId="0" fillId="0" borderId="0" xfId="53" applyNumberFormat="1" applyFont="1" applyFill="1" applyBorder="1" applyAlignment="1">
      <alignment horizontal="left"/>
    </xf>
    <xf numFmtId="38" fontId="0" fillId="0" borderId="0" xfId="40" applyNumberFormat="1" applyFont="1" applyFill="1" applyBorder="1" applyAlignment="1">
      <alignment horizontal="left"/>
    </xf>
    <xf numFmtId="0" fontId="2" fillId="0" borderId="0" xfId="53" applyNumberFormat="1" applyFont="1" applyFill="1" applyBorder="1"/>
    <xf numFmtId="38" fontId="2" fillId="0" borderId="0" xfId="40" applyFont="1" applyFill="1" applyBorder="1" applyAlignment="1"/>
    <xf numFmtId="0" fontId="0" fillId="0" borderId="0" xfId="55" applyFont="1"/>
    <xf numFmtId="38" fontId="0" fillId="0" borderId="0" xfId="40" applyFont="1" applyAlignment="1"/>
    <xf numFmtId="0" fontId="0" fillId="0" borderId="10" xfId="55" applyFont="1" applyBorder="1"/>
    <xf numFmtId="38" fontId="0" fillId="0" borderId="10" xfId="40" applyFont="1" applyBorder="1" applyAlignment="1"/>
    <xf numFmtId="0" fontId="0" fillId="0" borderId="10" xfId="55" applyFont="1" applyBorder="1" applyAlignment="1">
      <alignment horizontal="right"/>
    </xf>
    <xf numFmtId="38" fontId="2" fillId="0" borderId="10" xfId="40" applyFont="1" applyBorder="1" applyAlignment="1">
      <alignment horizontal="centerContinuous"/>
    </xf>
    <xf numFmtId="0" fontId="0" fillId="0" borderId="4" xfId="55" applyFont="1" applyBorder="1" applyAlignment="1">
      <alignment vertical="center"/>
    </xf>
    <xf numFmtId="0" fontId="0" fillId="0" borderId="4" xfId="55" applyFont="1" applyBorder="1" applyAlignment="1">
      <alignment horizontal="center" vertical="center"/>
    </xf>
    <xf numFmtId="0" fontId="0" fillId="0" borderId="13" xfId="55" applyFont="1" applyBorder="1" applyAlignment="1">
      <alignment horizontal="centerContinuous" vertical="center"/>
    </xf>
    <xf numFmtId="38" fontId="0" fillId="0" borderId="2" xfId="40" applyFont="1" applyBorder="1" applyAlignment="1">
      <alignment horizontal="centerContinuous" vertical="center"/>
    </xf>
    <xf numFmtId="0" fontId="0" fillId="0" borderId="15" xfId="55" applyFont="1" applyBorder="1" applyAlignment="1">
      <alignment vertical="center"/>
    </xf>
    <xf numFmtId="0" fontId="0" fillId="0" borderId="0" xfId="55" applyFont="1" applyBorder="1"/>
    <xf numFmtId="0" fontId="0" fillId="0" borderId="9" xfId="55" applyFont="1" applyBorder="1" applyAlignment="1">
      <alignment horizontal="center" vertical="center"/>
    </xf>
    <xf numFmtId="38" fontId="0" fillId="0" borderId="9" xfId="40" applyFont="1" applyBorder="1" applyAlignment="1">
      <alignment horizontal="center" vertical="center"/>
    </xf>
    <xf numFmtId="0" fontId="0" fillId="0" borderId="16" xfId="55" applyFont="1" applyBorder="1" applyAlignment="1">
      <alignment horizontal="center" vertical="center"/>
    </xf>
    <xf numFmtId="0" fontId="0" fillId="0" borderId="12" xfId="55" applyNumberFormat="1" applyFont="1" applyBorder="1" applyAlignment="1">
      <alignment wrapText="1"/>
    </xf>
    <xf numFmtId="0" fontId="0" fillId="0" borderId="12" xfId="55" applyNumberFormat="1" applyFont="1" applyBorder="1" applyAlignment="1">
      <alignment horizontal="center"/>
    </xf>
    <xf numFmtId="0" fontId="0" fillId="0" borderId="12" xfId="55" applyFont="1" applyBorder="1"/>
    <xf numFmtId="38" fontId="0" fillId="0" borderId="12" xfId="40" applyFont="1" applyBorder="1" applyAlignment="1"/>
    <xf numFmtId="0" fontId="0" fillId="0" borderId="12" xfId="55" applyFont="1" applyBorder="1" applyAlignment="1">
      <alignment wrapText="1"/>
    </xf>
    <xf numFmtId="0" fontId="0" fillId="0" borderId="0" xfId="55" applyFont="1" applyAlignment="1">
      <alignment wrapText="1"/>
    </xf>
    <xf numFmtId="0" fontId="3" fillId="0" borderId="0" xfId="55" applyFont="1" applyAlignment="1">
      <alignment horizontal="right"/>
    </xf>
    <xf numFmtId="0" fontId="0" fillId="0" borderId="0" xfId="55" applyFont="1" applyAlignment="1"/>
    <xf numFmtId="0" fontId="0" fillId="0" borderId="4" xfId="55" applyFont="1" applyBorder="1" applyAlignment="1">
      <alignment horizontal="center" vertical="center" wrapText="1"/>
    </xf>
    <xf numFmtId="0" fontId="0" fillId="0" borderId="9" xfId="55" applyFont="1" applyBorder="1" applyAlignment="1">
      <alignment horizontal="center" vertical="center" wrapText="1"/>
    </xf>
    <xf numFmtId="0" fontId="0" fillId="0" borderId="12" xfId="55" applyNumberFormat="1" applyFont="1" applyBorder="1" applyAlignment="1">
      <alignment horizontal="center" wrapText="1"/>
    </xf>
    <xf numFmtId="0" fontId="0" fillId="0" borderId="0" xfId="55" applyFont="1" applyBorder="1" applyAlignment="1">
      <alignment wrapText="1"/>
    </xf>
    <xf numFmtId="38" fontId="0" fillId="0" borderId="0" xfId="40" applyFont="1" applyBorder="1" applyAlignment="1"/>
    <xf numFmtId="0" fontId="0" fillId="0" borderId="0" xfId="55" applyFont="1" applyBorder="1" applyAlignment="1">
      <alignment horizontal="right"/>
    </xf>
    <xf numFmtId="0" fontId="0" fillId="0" borderId="0" xfId="55" applyFont="1" applyBorder="1" applyAlignment="1"/>
    <xf numFmtId="176" fontId="0" fillId="0" borderId="12" xfId="55" applyNumberFormat="1" applyFont="1" applyBorder="1"/>
    <xf numFmtId="38" fontId="0" fillId="0" borderId="12" xfId="55" applyNumberFormat="1" applyFont="1" applyBorder="1" applyAlignment="1">
      <alignment wrapText="1"/>
    </xf>
    <xf numFmtId="0" fontId="18" fillId="0" borderId="0" xfId="55" applyFont="1"/>
    <xf numFmtId="0" fontId="18" fillId="0" borderId="12" xfId="53" applyNumberFormat="1" applyFont="1" applyFill="1" applyBorder="1" applyAlignment="1"/>
    <xf numFmtId="38" fontId="18" fillId="0" borderId="12" xfId="40" applyFont="1" applyFill="1" applyBorder="1" applyAlignment="1"/>
    <xf numFmtId="0" fontId="18" fillId="0" borderId="12" xfId="53" applyNumberFormat="1" applyFont="1" applyFill="1" applyBorder="1" applyAlignment="1">
      <alignment wrapText="1"/>
    </xf>
    <xf numFmtId="0" fontId="18" fillId="0" borderId="0" xfId="53" applyNumberFormat="1" applyFont="1" applyFill="1"/>
    <xf numFmtId="0" fontId="19" fillId="0" borderId="0" xfId="55" applyFont="1" applyAlignment="1">
      <alignment horizontal="centerContinuous"/>
    </xf>
    <xf numFmtId="0" fontId="0" fillId="0" borderId="13" xfId="0" applyFont="1" applyBorder="1" applyAlignment="1" applyProtection="1">
      <alignment horizontal="left"/>
    </xf>
    <xf numFmtId="0" fontId="0" fillId="0" borderId="9" xfId="0" applyFont="1" applyBorder="1" applyAlignment="1" applyProtection="1">
      <alignment horizontal="left"/>
    </xf>
    <xf numFmtId="0" fontId="0" fillId="0" borderId="15" xfId="55" applyNumberFormat="1" applyFont="1" applyBorder="1" applyAlignment="1">
      <alignment wrapText="1"/>
    </xf>
    <xf numFmtId="0" fontId="0" fillId="0" borderId="6" xfId="55" applyNumberFormat="1" applyFont="1" applyBorder="1" applyAlignment="1">
      <alignment horizontal="center"/>
    </xf>
    <xf numFmtId="176" fontId="0" fillId="0" borderId="9" xfId="55" applyNumberFormat="1" applyFont="1" applyBorder="1"/>
    <xf numFmtId="0" fontId="0" fillId="0" borderId="17" xfId="0" applyNumberFormat="1" applyFont="1" applyBorder="1" applyAlignment="1">
      <alignment horizontal="center"/>
    </xf>
    <xf numFmtId="0" fontId="0" fillId="0" borderId="12" xfId="0" applyFont="1" applyBorder="1" applyAlignment="1">
      <alignment horizontal="left" wrapText="1"/>
    </xf>
    <xf numFmtId="0" fontId="20" fillId="0" borderId="6" xfId="0" quotePrefix="1" applyFont="1" applyBorder="1" applyAlignment="1" applyProtection="1">
      <alignment horizontal="left"/>
    </xf>
    <xf numFmtId="0" fontId="0" fillId="0" borderId="12" xfId="55" applyFont="1" applyBorder="1" applyAlignment="1"/>
    <xf numFmtId="0" fontId="20" fillId="0" borderId="14" xfId="0" quotePrefix="1" applyFont="1" applyBorder="1" applyAlignment="1" applyProtection="1">
      <alignment horizontal="left"/>
    </xf>
    <xf numFmtId="0" fontId="0" fillId="0" borderId="4" xfId="0" applyFont="1" applyBorder="1" applyAlignment="1" applyProtection="1">
      <alignment horizontal="left"/>
    </xf>
    <xf numFmtId="0" fontId="6" fillId="0" borderId="6" xfId="0" applyFont="1" applyBorder="1" applyAlignment="1" applyProtection="1">
      <alignment horizontal="left"/>
    </xf>
    <xf numFmtId="0" fontId="20" fillId="0" borderId="11" xfId="0" quotePrefix="1" applyFont="1" applyBorder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6" fillId="0" borderId="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11" fillId="0" borderId="5" xfId="0" applyFont="1" applyBorder="1" applyAlignment="1" applyProtection="1">
      <alignment horizontal="left"/>
    </xf>
    <xf numFmtId="0" fontId="11" fillId="0" borderId="2" xfId="0" applyFont="1" applyBorder="1" applyAlignment="1" applyProtection="1">
      <alignment horizontal="left"/>
    </xf>
    <xf numFmtId="0" fontId="11" fillId="0" borderId="14" xfId="0" applyFont="1" applyBorder="1" applyAlignment="1" applyProtection="1">
      <alignment horizontal="left"/>
    </xf>
    <xf numFmtId="0" fontId="11" fillId="0" borderId="6" xfId="0" applyFont="1" applyBorder="1" applyAlignment="1" applyProtection="1">
      <alignment horizontal="left"/>
    </xf>
    <xf numFmtId="0" fontId="11" fillId="0" borderId="12" xfId="0" applyFont="1" applyBorder="1" applyAlignment="1" applyProtection="1">
      <alignment horizontal="left"/>
    </xf>
    <xf numFmtId="0" fontId="11" fillId="0" borderId="10" xfId="0" applyFont="1" applyBorder="1" applyAlignment="1" applyProtection="1">
      <alignment horizontal="left"/>
    </xf>
    <xf numFmtId="0" fontId="10" fillId="0" borderId="13" xfId="55" applyFont="1" applyBorder="1" applyAlignment="1">
      <alignment horizontal="centerContinuous" vertical="center"/>
    </xf>
    <xf numFmtId="38" fontId="29" fillId="0" borderId="12" xfId="40" applyFont="1" applyBorder="1" applyAlignment="1"/>
    <xf numFmtId="0" fontId="3" fillId="0" borderId="0" xfId="0" applyFont="1" applyAlignment="1">
      <alignment horizontal="distributed" vertical="center"/>
    </xf>
    <xf numFmtId="0" fontId="19" fillId="0" borderId="0" xfId="55" applyFont="1" applyAlignment="1">
      <alignment horizontal="centerContinuous" vertical="center"/>
    </xf>
    <xf numFmtId="0" fontId="0" fillId="0" borderId="12" xfId="55" applyFont="1" applyFill="1" applyBorder="1" applyAlignment="1">
      <alignment wrapText="1"/>
    </xf>
    <xf numFmtId="0" fontId="0" fillId="0" borderId="0" xfId="55" applyFont="1" applyAlignment="1">
      <alignment horizontal="centerContinuous"/>
    </xf>
    <xf numFmtId="2" fontId="0" fillId="0" borderId="12" xfId="55" applyNumberFormat="1" applyFont="1" applyFill="1" applyBorder="1"/>
    <xf numFmtId="0" fontId="0" fillId="0" borderId="12" xfId="55" applyFont="1" applyFill="1" applyBorder="1"/>
    <xf numFmtId="0" fontId="0" fillId="0" borderId="0" xfId="55" applyFont="1" applyFill="1"/>
    <xf numFmtId="0" fontId="0" fillId="0" borderId="12" xfId="55" applyNumberFormat="1" applyFont="1" applyFill="1" applyBorder="1" applyAlignment="1">
      <alignment wrapText="1"/>
    </xf>
    <xf numFmtId="0" fontId="0" fillId="0" borderId="12" xfId="55" applyNumberFormat="1" applyFont="1" applyFill="1" applyBorder="1" applyAlignment="1">
      <alignment horizontal="center"/>
    </xf>
    <xf numFmtId="176" fontId="0" fillId="0" borderId="12" xfId="55" applyNumberFormat="1" applyFont="1" applyFill="1" applyBorder="1"/>
    <xf numFmtId="38" fontId="0" fillId="0" borderId="9" xfId="54" applyNumberFormat="1" applyFont="1" applyBorder="1"/>
    <xf numFmtId="0" fontId="0" fillId="0" borderId="9" xfId="0" applyFont="1" applyBorder="1" applyAlignment="1" applyProtection="1">
      <alignment horizontal="right"/>
    </xf>
    <xf numFmtId="3" fontId="0" fillId="0" borderId="12" xfId="0" applyNumberFormat="1" applyFont="1" applyBorder="1" applyAlignment="1" applyProtection="1">
      <alignment horizontal="right"/>
    </xf>
    <xf numFmtId="38" fontId="0" fillId="0" borderId="12" xfId="55" quotePrefix="1" applyNumberFormat="1" applyFont="1" applyBorder="1" applyAlignment="1">
      <alignment wrapText="1"/>
    </xf>
    <xf numFmtId="0" fontId="0" fillId="0" borderId="12" xfId="55" applyFont="1" applyBorder="1" applyAlignment="1">
      <alignment horizontal="center"/>
    </xf>
    <xf numFmtId="0" fontId="0" fillId="0" borderId="12" xfId="55" applyFont="1" applyBorder="1" applyAlignment="1">
      <alignment horizontal="center" wrapText="1"/>
    </xf>
    <xf numFmtId="38" fontId="0" fillId="0" borderId="12" xfId="55" applyNumberFormat="1" applyFont="1" applyBorder="1" applyAlignment="1">
      <alignment horizontal="left" wrapText="1"/>
    </xf>
    <xf numFmtId="0" fontId="2" fillId="0" borderId="12" xfId="53" applyNumberFormat="1" applyFont="1" applyFill="1" applyBorder="1" applyAlignment="1">
      <alignment horizontal="center" wrapText="1"/>
    </xf>
    <xf numFmtId="0" fontId="2" fillId="0" borderId="12" xfId="53" applyNumberFormat="1" applyFont="1" applyFill="1" applyBorder="1" applyAlignment="1">
      <alignment wrapText="1"/>
    </xf>
    <xf numFmtId="0" fontId="2" fillId="0" borderId="0" xfId="53" applyNumberFormat="1" applyFont="1" applyFill="1" applyBorder="1" applyAlignment="1"/>
    <xf numFmtId="0" fontId="2" fillId="0" borderId="0" xfId="53" applyNumberFormat="1" applyFont="1" applyFill="1" applyBorder="1" applyAlignment="1">
      <alignment wrapText="1"/>
    </xf>
    <xf numFmtId="0" fontId="51" fillId="0" borderId="0" xfId="60" applyFont="1" applyAlignment="1">
      <alignment horizontal="center" vertical="center"/>
    </xf>
    <xf numFmtId="0" fontId="12" fillId="0" borderId="0" xfId="60" applyFont="1" applyAlignment="1"/>
    <xf numFmtId="0" fontId="12" fillId="0" borderId="0" xfId="60" applyFont="1"/>
    <xf numFmtId="0" fontId="51" fillId="0" borderId="4" xfId="60" applyFont="1" applyBorder="1" applyAlignment="1">
      <alignment horizontal="center" vertical="center"/>
    </xf>
    <xf numFmtId="0" fontId="51" fillId="0" borderId="5" xfId="60" applyFont="1" applyBorder="1" applyAlignment="1">
      <alignment horizontal="center" vertical="center"/>
    </xf>
    <xf numFmtId="0" fontId="51" fillId="0" borderId="6" xfId="60" applyFont="1" applyBorder="1" applyAlignment="1">
      <alignment horizontal="center" vertical="center"/>
    </xf>
    <xf numFmtId="0" fontId="51" fillId="0" borderId="7" xfId="60" applyFont="1" applyBorder="1" applyAlignment="1">
      <alignment horizontal="center" vertical="center"/>
    </xf>
    <xf numFmtId="0" fontId="51" fillId="0" borderId="0" xfId="60" applyFont="1" applyBorder="1" applyAlignment="1">
      <alignment horizontal="center" vertical="center"/>
    </xf>
    <xf numFmtId="0" fontId="51" fillId="0" borderId="8" xfId="60" applyFont="1" applyBorder="1" applyAlignment="1">
      <alignment horizontal="center" vertical="center"/>
    </xf>
    <xf numFmtId="0" fontId="53" fillId="0" borderId="7" xfId="60" applyFont="1" applyBorder="1" applyAlignment="1">
      <alignment horizontal="center" vertical="center"/>
    </xf>
    <xf numFmtId="0" fontId="15" fillId="0" borderId="0" xfId="60" applyFont="1"/>
    <xf numFmtId="0" fontId="53" fillId="0" borderId="7" xfId="60" applyFont="1" applyBorder="1" applyAlignment="1">
      <alignment vertical="center"/>
    </xf>
    <xf numFmtId="0" fontId="55" fillId="0" borderId="8" xfId="60" applyFont="1" applyBorder="1" applyAlignment="1">
      <alignment vertical="center"/>
    </xf>
    <xf numFmtId="0" fontId="53" fillId="0" borderId="8" xfId="60" applyFont="1" applyBorder="1" applyAlignment="1">
      <alignment vertical="center"/>
    </xf>
    <xf numFmtId="0" fontId="53" fillId="0" borderId="0" xfId="60" applyFont="1" applyAlignment="1">
      <alignment vertical="center"/>
    </xf>
    <xf numFmtId="0" fontId="53" fillId="0" borderId="9" xfId="60" applyFont="1" applyBorder="1" applyAlignment="1">
      <alignment vertical="center"/>
    </xf>
    <xf numFmtId="0" fontId="56" fillId="0" borderId="10" xfId="60" applyFont="1" applyBorder="1" applyAlignment="1">
      <alignment vertical="center"/>
    </xf>
    <xf numFmtId="0" fontId="53" fillId="0" borderId="10" xfId="60" applyFont="1" applyBorder="1" applyAlignment="1">
      <alignment vertical="center"/>
    </xf>
    <xf numFmtId="0" fontId="53" fillId="0" borderId="11" xfId="60" applyFont="1" applyBorder="1" applyAlignment="1">
      <alignment vertical="center"/>
    </xf>
    <xf numFmtId="0" fontId="57" fillId="0" borderId="0" xfId="61" applyFont="1"/>
    <xf numFmtId="0" fontId="53" fillId="0" borderId="0" xfId="60" applyFont="1"/>
    <xf numFmtId="0" fontId="55" fillId="0" borderId="0" xfId="60" applyFont="1" applyAlignment="1">
      <alignment vertical="center"/>
    </xf>
    <xf numFmtId="0" fontId="14" fillId="0" borderId="0" xfId="62" applyFont="1">
      <alignment vertical="center"/>
    </xf>
    <xf numFmtId="0" fontId="59" fillId="0" borderId="0" xfId="62" applyFont="1" applyAlignment="1">
      <alignment horizontal="center" vertical="center"/>
    </xf>
    <xf numFmtId="0" fontId="14" fillId="0" borderId="0" xfId="62" applyFont="1" applyAlignment="1">
      <alignment vertical="center"/>
    </xf>
    <xf numFmtId="0" fontId="14" fillId="0" borderId="0" xfId="62" applyFont="1" applyAlignment="1">
      <alignment horizontal="left" vertical="center"/>
    </xf>
    <xf numFmtId="0" fontId="14" fillId="0" borderId="0" xfId="62" applyFont="1" applyAlignment="1">
      <alignment horizontal="center" vertical="center"/>
    </xf>
    <xf numFmtId="0" fontId="2" fillId="0" borderId="12" xfId="62" applyFont="1" applyBorder="1" applyAlignment="1">
      <alignment horizontal="center" vertical="center"/>
    </xf>
    <xf numFmtId="0" fontId="2" fillId="0" borderId="12" xfId="62" applyFont="1" applyBorder="1" applyAlignment="1">
      <alignment horizontal="distributed" vertical="center" indent="2"/>
    </xf>
    <xf numFmtId="0" fontId="2" fillId="0" borderId="13" xfId="62" applyFont="1" applyBorder="1" applyAlignment="1">
      <alignment horizontal="distributed" vertical="center" indent="2"/>
    </xf>
    <xf numFmtId="0" fontId="2" fillId="0" borderId="12" xfId="62" applyFont="1" applyBorder="1" applyAlignment="1">
      <alignment horizontal="distributed" vertical="center" indent="1"/>
    </xf>
    <xf numFmtId="0" fontId="2" fillId="0" borderId="0" xfId="62" applyFont="1" applyAlignment="1">
      <alignment horizontal="center" vertical="center"/>
    </xf>
    <xf numFmtId="0" fontId="2" fillId="0" borderId="0" xfId="62" applyFont="1" applyAlignment="1">
      <alignment vertical="center"/>
    </xf>
    <xf numFmtId="0" fontId="60" fillId="0" borderId="0" xfId="62" applyFont="1" applyBorder="1" applyAlignment="1">
      <alignment horizontal="left" vertical="center" wrapText="1" indent="5"/>
    </xf>
    <xf numFmtId="0" fontId="60" fillId="0" borderId="0" xfId="62" applyFont="1" applyBorder="1" applyAlignment="1">
      <alignment horizontal="left" vertical="center" indent="5"/>
    </xf>
    <xf numFmtId="0" fontId="60" fillId="0" borderId="0" xfId="62" applyFont="1" applyBorder="1" applyAlignment="1">
      <alignment vertical="center"/>
    </xf>
    <xf numFmtId="0" fontId="60" fillId="0" borderId="0" xfId="62" applyFont="1" applyBorder="1" applyAlignment="1">
      <alignment horizontal="center" vertical="center"/>
    </xf>
    <xf numFmtId="0" fontId="12" fillId="0" borderId="0" xfId="62">
      <alignment vertical="center"/>
    </xf>
    <xf numFmtId="38" fontId="14" fillId="0" borderId="0" xfId="40" applyFont="1" applyAlignment="1">
      <alignment horizontal="right" vertical="center"/>
    </xf>
    <xf numFmtId="0" fontId="12" fillId="0" borderId="0" xfId="62" applyAlignment="1">
      <alignment vertical="center"/>
    </xf>
    <xf numFmtId="0" fontId="59" fillId="0" borderId="0" xfId="62" applyFont="1" applyAlignment="1">
      <alignment horizontal="left" vertical="center"/>
    </xf>
    <xf numFmtId="0" fontId="0" fillId="0" borderId="12" xfId="55" applyNumberFormat="1" applyFont="1" applyBorder="1" applyAlignment="1">
      <alignment horizontal="left" wrapText="1"/>
    </xf>
    <xf numFmtId="0" fontId="30" fillId="0" borderId="12" xfId="55" applyFont="1" applyBorder="1" applyAlignment="1">
      <alignment wrapText="1"/>
    </xf>
    <xf numFmtId="38" fontId="0" fillId="0" borderId="12" xfId="55" applyNumberFormat="1" applyFont="1" applyBorder="1" applyAlignment="1">
      <alignment horizontal="center" wrapText="1"/>
    </xf>
    <xf numFmtId="0" fontId="0" fillId="0" borderId="12" xfId="55" applyFont="1" applyFill="1" applyBorder="1" applyAlignment="1">
      <alignment horizontal="center"/>
    </xf>
    <xf numFmtId="0" fontId="2" fillId="0" borderId="12" xfId="53" applyNumberFormat="1" applyFont="1" applyFill="1" applyBorder="1" applyAlignment="1">
      <alignment horizontal="center" shrinkToFit="1"/>
    </xf>
    <xf numFmtId="0" fontId="61" fillId="0" borderId="0" xfId="50" applyFont="1" applyAlignment="1">
      <alignment vertical="center"/>
    </xf>
    <xf numFmtId="0" fontId="61" fillId="0" borderId="0" xfId="50" applyNumberFormat="1" applyFont="1" applyAlignment="1">
      <alignment vertical="center"/>
    </xf>
    <xf numFmtId="0" fontId="61" fillId="0" borderId="0" xfId="50" applyFont="1" applyAlignment="1">
      <alignment horizontal="center" vertical="center"/>
    </xf>
    <xf numFmtId="0" fontId="61" fillId="0" borderId="0" xfId="64" applyFont="1" applyAlignment="1">
      <alignment vertical="center"/>
    </xf>
    <xf numFmtId="0" fontId="61" fillId="0" borderId="27" xfId="50" applyFont="1" applyBorder="1" applyAlignment="1">
      <alignment horizontal="center" vertical="center"/>
    </xf>
    <xf numFmtId="0" fontId="61" fillId="0" borderId="28" xfId="50" applyNumberFormat="1" applyFont="1" applyBorder="1" applyAlignment="1">
      <alignment horizontal="center" vertical="center"/>
    </xf>
    <xf numFmtId="0" fontId="61" fillId="0" borderId="28" xfId="50" applyFont="1" applyBorder="1" applyAlignment="1">
      <alignment horizontal="center" vertical="center"/>
    </xf>
    <xf numFmtId="0" fontId="61" fillId="0" borderId="22" xfId="50" applyFont="1" applyBorder="1" applyAlignment="1">
      <alignment horizontal="center" vertical="center"/>
    </xf>
    <xf numFmtId="0" fontId="50" fillId="0" borderId="51" xfId="50" applyFont="1" applyBorder="1" applyAlignment="1">
      <alignment horizontal="left" vertical="center" wrapText="1"/>
    </xf>
    <xf numFmtId="0" fontId="50" fillId="0" borderId="25" xfId="50" applyFont="1" applyBorder="1" applyAlignment="1">
      <alignment horizontal="left" vertical="center"/>
    </xf>
    <xf numFmtId="0" fontId="50" fillId="0" borderId="52" xfId="50" applyFont="1" applyBorder="1" applyAlignment="1">
      <alignment horizontal="left" vertical="center"/>
    </xf>
    <xf numFmtId="0" fontId="63" fillId="0" borderId="25" xfId="50" applyFont="1" applyBorder="1" applyAlignment="1">
      <alignment horizontal="left" vertical="center"/>
    </xf>
    <xf numFmtId="0" fontId="63" fillId="0" borderId="53" xfId="50" applyFont="1" applyBorder="1" applyAlignment="1">
      <alignment horizontal="left" vertical="center"/>
    </xf>
    <xf numFmtId="0" fontId="63" fillId="0" borderId="22" xfId="50" applyFont="1" applyBorder="1" applyAlignment="1">
      <alignment horizontal="left" vertical="center"/>
    </xf>
    <xf numFmtId="0" fontId="61" fillId="0" borderId="54" xfId="50" applyFont="1" applyFill="1" applyBorder="1" applyAlignment="1">
      <alignment horizontal="left" vertical="center" shrinkToFit="1"/>
    </xf>
    <xf numFmtId="0" fontId="61" fillId="0" borderId="10" xfId="50" applyFont="1" applyFill="1" applyBorder="1" applyAlignment="1">
      <alignment horizontal="left" vertical="center" shrinkToFit="1"/>
    </xf>
    <xf numFmtId="3" fontId="61" fillId="0" borderId="16" xfId="50" applyNumberFormat="1" applyFont="1" applyFill="1" applyBorder="1" applyAlignment="1">
      <alignment horizontal="center" vertical="center"/>
    </xf>
    <xf numFmtId="38" fontId="61" fillId="0" borderId="16" xfId="50" applyNumberFormat="1" applyFont="1" applyFill="1" applyBorder="1" applyAlignment="1">
      <alignment horizontal="center" vertical="center"/>
    </xf>
    <xf numFmtId="0" fontId="61" fillId="0" borderId="10" xfId="50" applyFont="1" applyFill="1" applyBorder="1" applyAlignment="1">
      <alignment horizontal="left" vertical="center" wrapText="1"/>
    </xf>
    <xf numFmtId="0" fontId="61" fillId="0" borderId="55" xfId="50" applyFont="1" applyFill="1" applyBorder="1" applyAlignment="1">
      <alignment horizontal="left" vertical="center" wrapText="1"/>
    </xf>
    <xf numFmtId="0" fontId="64" fillId="0" borderId="22" xfId="50" applyFont="1" applyFill="1" applyBorder="1" applyAlignment="1">
      <alignment horizontal="left" vertical="center" wrapText="1"/>
    </xf>
    <xf numFmtId="0" fontId="61" fillId="0" borderId="56" xfId="50" applyFont="1" applyBorder="1" applyAlignment="1">
      <alignment horizontal="left" vertical="center" shrinkToFit="1"/>
    </xf>
    <xf numFmtId="0" fontId="61" fillId="0" borderId="14" xfId="50" applyNumberFormat="1" applyFont="1" applyBorder="1" applyAlignment="1">
      <alignment vertical="center" shrinkToFit="1"/>
    </xf>
    <xf numFmtId="0" fontId="61" fillId="0" borderId="12" xfId="50" applyNumberFormat="1" applyFont="1" applyBorder="1" applyAlignment="1">
      <alignment horizontal="center" vertical="center"/>
    </xf>
    <xf numFmtId="0" fontId="61" fillId="0" borderId="33" xfId="50" applyNumberFormat="1" applyFont="1" applyBorder="1" applyAlignment="1">
      <alignment vertical="center" wrapText="1"/>
    </xf>
    <xf numFmtId="0" fontId="64" fillId="0" borderId="22" xfId="50" applyNumberFormat="1" applyFont="1" applyBorder="1" applyAlignment="1">
      <alignment vertical="center" wrapText="1"/>
    </xf>
    <xf numFmtId="0" fontId="64" fillId="0" borderId="22" xfId="50" applyNumberFormat="1" applyFont="1" applyBorder="1" applyAlignment="1">
      <alignment vertical="center"/>
    </xf>
    <xf numFmtId="0" fontId="61" fillId="0" borderId="56" xfId="50" applyFont="1" applyFill="1" applyBorder="1" applyAlignment="1">
      <alignment horizontal="left" vertical="center" shrinkToFit="1"/>
    </xf>
    <xf numFmtId="0" fontId="61" fillId="0" borderId="2" xfId="50" applyFont="1" applyFill="1" applyBorder="1" applyAlignment="1">
      <alignment horizontal="left" vertical="center" shrinkToFit="1"/>
    </xf>
    <xf numFmtId="0" fontId="61" fillId="0" borderId="12" xfId="50" applyFont="1" applyFill="1" applyBorder="1" applyAlignment="1">
      <alignment horizontal="center" vertical="center" wrapText="1"/>
    </xf>
    <xf numFmtId="0" fontId="61" fillId="0" borderId="14" xfId="50" applyFont="1" applyFill="1" applyBorder="1" applyAlignment="1">
      <alignment horizontal="center" vertical="center"/>
    </xf>
    <xf numFmtId="0" fontId="65" fillId="0" borderId="56" xfId="50" applyFont="1" applyBorder="1" applyAlignment="1">
      <alignment horizontal="left" vertical="center" shrinkToFit="1"/>
    </xf>
    <xf numFmtId="0" fontId="64" fillId="0" borderId="14" xfId="50" applyNumberFormat="1" applyFont="1" applyBorder="1" applyAlignment="1">
      <alignment vertical="center" shrinkToFit="1"/>
    </xf>
    <xf numFmtId="0" fontId="61" fillId="0" borderId="13" xfId="50" applyNumberFormat="1" applyFont="1" applyBorder="1" applyAlignment="1">
      <alignment vertical="center"/>
    </xf>
    <xf numFmtId="0" fontId="61" fillId="0" borderId="22" xfId="50" applyNumberFormat="1" applyFont="1" applyBorder="1" applyAlignment="1">
      <alignment vertical="center" wrapText="1"/>
    </xf>
    <xf numFmtId="0" fontId="61" fillId="0" borderId="5" xfId="50" applyFont="1" applyFill="1" applyBorder="1" applyAlignment="1">
      <alignment horizontal="left" vertical="center" shrinkToFit="1"/>
    </xf>
    <xf numFmtId="0" fontId="65" fillId="0" borderId="57" xfId="50" applyFont="1" applyBorder="1" applyAlignment="1">
      <alignment horizontal="left" vertical="center" shrinkToFit="1"/>
    </xf>
    <xf numFmtId="0" fontId="64" fillId="0" borderId="36" xfId="50" applyFont="1" applyBorder="1" applyAlignment="1">
      <alignment horizontal="left" vertical="center" shrinkToFit="1"/>
    </xf>
    <xf numFmtId="0" fontId="67" fillId="0" borderId="58" xfId="50" applyFont="1" applyBorder="1" applyAlignment="1">
      <alignment horizontal="center" vertical="center" wrapText="1"/>
    </xf>
    <xf numFmtId="0" fontId="67" fillId="0" borderId="37" xfId="50" applyFont="1" applyBorder="1" applyAlignment="1">
      <alignment horizontal="center" vertical="center"/>
    </xf>
    <xf numFmtId="0" fontId="61" fillId="0" borderId="36" xfId="50" applyFont="1" applyBorder="1" applyAlignment="1">
      <alignment horizontal="left" vertical="center" wrapText="1"/>
    </xf>
    <xf numFmtId="0" fontId="61" fillId="0" borderId="39" xfId="50" applyFont="1" applyBorder="1" applyAlignment="1">
      <alignment horizontal="left" vertical="center" wrapText="1"/>
    </xf>
    <xf numFmtId="0" fontId="64" fillId="0" borderId="22" xfId="50" applyFont="1" applyBorder="1" applyAlignment="1">
      <alignment horizontal="left" vertical="center" wrapText="1"/>
    </xf>
    <xf numFmtId="0" fontId="61" fillId="0" borderId="0" xfId="50" applyFont="1" applyBorder="1" applyAlignment="1">
      <alignment horizontal="left" vertical="center"/>
    </xf>
    <xf numFmtId="0" fontId="61" fillId="0" borderId="0" xfId="50" applyNumberFormat="1" applyFont="1" applyBorder="1" applyAlignment="1">
      <alignment vertical="center"/>
    </xf>
    <xf numFmtId="0" fontId="61" fillId="0" borderId="0" xfId="50" applyFont="1" applyBorder="1" applyAlignment="1">
      <alignment horizontal="center" vertical="center"/>
    </xf>
    <xf numFmtId="0" fontId="61" fillId="0" borderId="0" xfId="50" applyFont="1" applyBorder="1" applyAlignment="1">
      <alignment vertical="center"/>
    </xf>
    <xf numFmtId="0" fontId="61" fillId="0" borderId="0" xfId="50" applyFont="1" applyBorder="1" applyAlignment="1">
      <alignment horizontal="center" vertical="center" wrapText="1"/>
    </xf>
    <xf numFmtId="0" fontId="61" fillId="0" borderId="0" xfId="64" applyFont="1" applyAlignment="1">
      <alignment vertical="center" shrinkToFit="1"/>
    </xf>
    <xf numFmtId="0" fontId="61" fillId="0" borderId="0" xfId="64" applyFont="1" applyBorder="1" applyAlignment="1">
      <alignment horizontal="left" vertical="center"/>
    </xf>
    <xf numFmtId="0" fontId="66" fillId="0" borderId="0" xfId="64" applyFont="1" applyBorder="1" applyAlignment="1">
      <alignment horizontal="center" vertical="center" shrinkToFit="1"/>
    </xf>
    <xf numFmtId="0" fontId="61" fillId="0" borderId="0" xfId="64" applyFont="1" applyBorder="1" applyAlignment="1">
      <alignment horizontal="right" vertical="center" shrinkToFit="1"/>
    </xf>
    <xf numFmtId="0" fontId="61" fillId="0" borderId="0" xfId="50" applyFont="1" applyAlignment="1">
      <alignment vertical="center" shrinkToFit="1"/>
    </xf>
    <xf numFmtId="0" fontId="68" fillId="0" borderId="27" xfId="50" applyFont="1" applyBorder="1" applyAlignment="1">
      <alignment horizontal="center" vertical="center" shrinkToFit="1"/>
    </xf>
    <xf numFmtId="0" fontId="68" fillId="0" borderId="59" xfId="50" applyFont="1" applyBorder="1" applyAlignment="1">
      <alignment horizontal="center" vertical="center" shrinkToFit="1"/>
    </xf>
    <xf numFmtId="0" fontId="68" fillId="0" borderId="30" xfId="50" applyFont="1" applyBorder="1" applyAlignment="1">
      <alignment horizontal="center" vertical="center" shrinkToFit="1"/>
    </xf>
    <xf numFmtId="0" fontId="68" fillId="0" borderId="28" xfId="50" applyFont="1" applyBorder="1" applyAlignment="1">
      <alignment horizontal="center" vertical="center" shrinkToFit="1"/>
    </xf>
    <xf numFmtId="0" fontId="68" fillId="0" borderId="31" xfId="50" applyFont="1" applyBorder="1" applyAlignment="1">
      <alignment horizontal="center" vertical="center" shrinkToFit="1"/>
    </xf>
    <xf numFmtId="0" fontId="68" fillId="0" borderId="0" xfId="50" applyFont="1" applyBorder="1" applyAlignment="1">
      <alignment horizontal="center" vertical="center" shrinkToFit="1"/>
    </xf>
    <xf numFmtId="0" fontId="68" fillId="0" borderId="22" xfId="50" applyFont="1" applyFill="1" applyBorder="1" applyAlignment="1">
      <alignment horizontal="left" vertical="center" shrinkToFit="1"/>
    </xf>
    <xf numFmtId="0" fontId="68" fillId="0" borderId="60" xfId="50" applyFont="1" applyFill="1" applyBorder="1" applyAlignment="1">
      <alignment horizontal="center" vertical="center" shrinkToFit="1"/>
    </xf>
    <xf numFmtId="0" fontId="68" fillId="0" borderId="61" xfId="50" applyFont="1" applyFill="1" applyBorder="1" applyAlignment="1">
      <alignment horizontal="center" vertical="center" shrinkToFit="1"/>
    </xf>
    <xf numFmtId="0" fontId="68" fillId="0" borderId="52" xfId="50" applyFont="1" applyFill="1" applyBorder="1" applyAlignment="1">
      <alignment horizontal="center" vertical="center" shrinkToFit="1"/>
    </xf>
    <xf numFmtId="0" fontId="68" fillId="0" borderId="62" xfId="50" applyFont="1" applyFill="1" applyBorder="1" applyAlignment="1">
      <alignment horizontal="center" vertical="center" shrinkToFit="1"/>
    </xf>
    <xf numFmtId="0" fontId="68" fillId="0" borderId="0" xfId="50" applyFont="1" applyFill="1" applyBorder="1" applyAlignment="1">
      <alignment horizontal="center" vertical="center" shrinkToFit="1"/>
    </xf>
    <xf numFmtId="181" fontId="68" fillId="0" borderId="63" xfId="50" applyNumberFormat="1" applyFont="1" applyFill="1" applyBorder="1" applyAlignment="1">
      <alignment horizontal="left" vertical="center" wrapText="1" indent="1"/>
    </xf>
    <xf numFmtId="181" fontId="68" fillId="0" borderId="64" xfId="50" applyNumberFormat="1" applyFont="1" applyFill="1" applyBorder="1" applyAlignment="1">
      <alignment horizontal="left" vertical="center" wrapText="1" indent="1"/>
    </xf>
    <xf numFmtId="182" fontId="68" fillId="0" borderId="20" xfId="50" applyNumberFormat="1" applyFont="1" applyFill="1" applyBorder="1" applyAlignment="1">
      <alignment vertical="center" shrinkToFit="1"/>
    </xf>
    <xf numFmtId="182" fontId="68" fillId="0" borderId="18" xfId="50" applyNumberFormat="1" applyFont="1" applyFill="1" applyBorder="1" applyAlignment="1">
      <alignment vertical="center" shrinkToFit="1"/>
    </xf>
    <xf numFmtId="182" fontId="68" fillId="0" borderId="23" xfId="50" applyNumberFormat="1" applyFont="1" applyFill="1" applyBorder="1" applyAlignment="1">
      <alignment vertical="center" shrinkToFit="1"/>
    </xf>
    <xf numFmtId="0" fontId="68" fillId="0" borderId="0" xfId="50" applyNumberFormat="1" applyFont="1" applyFill="1" applyBorder="1" applyAlignment="1">
      <alignment vertical="center" shrinkToFit="1"/>
    </xf>
    <xf numFmtId="181" fontId="68" fillId="0" borderId="65" xfId="50" applyNumberFormat="1" applyFont="1" applyFill="1" applyBorder="1" applyAlignment="1">
      <alignment horizontal="left" vertical="center" wrapText="1" indent="1"/>
    </xf>
    <xf numFmtId="182" fontId="68" fillId="0" borderId="19" xfId="50" applyNumberFormat="1" applyFont="1" applyFill="1" applyBorder="1" applyAlignment="1">
      <alignment vertical="center" shrinkToFit="1"/>
    </xf>
    <xf numFmtId="182" fontId="68" fillId="0" borderId="12" xfId="50" applyNumberFormat="1" applyFont="1" applyFill="1" applyBorder="1" applyAlignment="1">
      <alignment vertical="center" shrinkToFit="1"/>
    </xf>
    <xf numFmtId="182" fontId="68" fillId="0" borderId="66" xfId="50" applyNumberFormat="1" applyFont="1" applyFill="1" applyBorder="1" applyAlignment="1">
      <alignment vertical="center" shrinkToFit="1"/>
    </xf>
    <xf numFmtId="182" fontId="68" fillId="0" borderId="16" xfId="50" applyNumberFormat="1" applyFont="1" applyFill="1" applyBorder="1" applyAlignment="1">
      <alignment vertical="center" shrinkToFit="1"/>
    </xf>
    <xf numFmtId="182" fontId="68" fillId="0" borderId="67" xfId="50" applyNumberFormat="1" applyFont="1" applyFill="1" applyBorder="1" applyAlignment="1">
      <alignment vertical="center" shrinkToFit="1"/>
    </xf>
    <xf numFmtId="181" fontId="68" fillId="0" borderId="68" xfId="50" applyNumberFormat="1" applyFont="1" applyFill="1" applyBorder="1" applyAlignment="1">
      <alignment horizontal="left" vertical="center" wrapText="1" indent="1"/>
    </xf>
    <xf numFmtId="181" fontId="68" fillId="0" borderId="69" xfId="50" applyNumberFormat="1" applyFont="1" applyFill="1" applyBorder="1" applyAlignment="1">
      <alignment horizontal="center" vertical="center" wrapText="1"/>
    </xf>
    <xf numFmtId="181" fontId="68" fillId="0" borderId="70" xfId="50" applyNumberFormat="1" applyFont="1" applyFill="1" applyBorder="1" applyAlignment="1">
      <alignment horizontal="center" vertical="center" wrapText="1"/>
    </xf>
    <xf numFmtId="182" fontId="68" fillId="0" borderId="71" xfId="50" applyNumberFormat="1" applyFont="1" applyFill="1" applyBorder="1" applyAlignment="1">
      <alignment vertical="center" shrinkToFit="1"/>
    </xf>
    <xf numFmtId="182" fontId="68" fillId="0" borderId="58" xfId="50" applyNumberFormat="1" applyFont="1" applyFill="1" applyBorder="1" applyAlignment="1">
      <alignment vertical="center" shrinkToFit="1"/>
    </xf>
    <xf numFmtId="182" fontId="68" fillId="0" borderId="72" xfId="50" applyNumberFormat="1" applyFont="1" applyFill="1" applyBorder="1" applyAlignment="1">
      <alignment vertical="center" shrinkToFit="1"/>
    </xf>
    <xf numFmtId="181" fontId="68" fillId="0" borderId="0" xfId="50" applyNumberFormat="1" applyFont="1" applyFill="1" applyBorder="1" applyAlignment="1">
      <alignment horizontal="left" vertical="center"/>
    </xf>
    <xf numFmtId="181" fontId="68" fillId="0" borderId="0" xfId="50" applyNumberFormat="1" applyFont="1" applyFill="1" applyBorder="1" applyAlignment="1">
      <alignment horizontal="center" vertical="center" wrapText="1"/>
    </xf>
    <xf numFmtId="182" fontId="68" fillId="0" borderId="0" xfId="50" applyNumberFormat="1" applyFont="1" applyFill="1" applyBorder="1" applyAlignment="1">
      <alignment vertical="center" shrinkToFit="1"/>
    </xf>
    <xf numFmtId="181" fontId="61" fillId="0" borderId="0" xfId="50" applyNumberFormat="1" applyFont="1" applyFill="1" applyBorder="1" applyAlignment="1">
      <alignment horizontal="left" vertical="center"/>
    </xf>
    <xf numFmtId="0" fontId="12" fillId="0" borderId="0" xfId="50"/>
    <xf numFmtId="0" fontId="2" fillId="0" borderId="0" xfId="64" applyFont="1" applyAlignment="1">
      <alignment vertical="center" shrinkToFit="1"/>
    </xf>
    <xf numFmtId="0" fontId="62" fillId="0" borderId="0" xfId="64" applyFont="1" applyBorder="1" applyAlignment="1">
      <alignment horizontal="center" vertical="center" shrinkToFit="1"/>
    </xf>
    <xf numFmtId="0" fontId="69" fillId="0" borderId="0" xfId="64" applyFont="1" applyBorder="1" applyAlignment="1">
      <alignment horizontal="right" vertical="center" shrinkToFit="1"/>
    </xf>
    <xf numFmtId="0" fontId="12" fillId="0" borderId="0" xfId="50" applyFont="1" applyAlignment="1">
      <alignment vertical="center" shrinkToFit="1"/>
    </xf>
    <xf numFmtId="181" fontId="71" fillId="0" borderId="0" xfId="50" applyNumberFormat="1" applyFont="1" applyBorder="1" applyAlignment="1">
      <alignment horizontal="center" vertical="center" wrapText="1"/>
    </xf>
    <xf numFmtId="182" fontId="72" fillId="0" borderId="0" xfId="50" applyNumberFormat="1" applyFont="1" applyBorder="1" applyAlignment="1">
      <alignment vertical="center" shrinkToFit="1"/>
    </xf>
    <xf numFmtId="0" fontId="70" fillId="0" borderId="0" xfId="50" applyNumberFormat="1" applyFont="1" applyBorder="1" applyAlignment="1">
      <alignment vertical="center" shrinkToFit="1"/>
    </xf>
    <xf numFmtId="0" fontId="61" fillId="0" borderId="0" xfId="64" applyFont="1" applyFill="1" applyAlignment="1">
      <alignment vertical="center" shrinkToFit="1"/>
    </xf>
    <xf numFmtId="0" fontId="61" fillId="0" borderId="0" xfId="64" applyFont="1" applyFill="1" applyBorder="1" applyAlignment="1">
      <alignment horizontal="left" vertical="center"/>
    </xf>
    <xf numFmtId="0" fontId="61" fillId="0" borderId="0" xfId="50" applyFont="1" applyFill="1" applyAlignment="1">
      <alignment vertical="center" shrinkToFit="1"/>
    </xf>
    <xf numFmtId="0" fontId="61" fillId="0" borderId="0" xfId="50" applyFont="1" applyFill="1" applyBorder="1" applyAlignment="1">
      <alignment vertical="center" shrinkToFit="1"/>
    </xf>
    <xf numFmtId="0" fontId="61" fillId="0" borderId="0" xfId="64" applyFont="1" applyFill="1" applyBorder="1" applyAlignment="1">
      <alignment horizontal="right" vertical="center" shrinkToFit="1"/>
    </xf>
    <xf numFmtId="0" fontId="68" fillId="0" borderId="29" xfId="50" applyFont="1" applyFill="1" applyBorder="1" applyAlignment="1">
      <alignment horizontal="center" vertical="center" shrinkToFit="1"/>
    </xf>
    <xf numFmtId="0" fontId="68" fillId="0" borderId="74" xfId="50" applyFont="1" applyFill="1" applyBorder="1" applyAlignment="1">
      <alignment horizontal="center" vertical="center" shrinkToFit="1"/>
    </xf>
    <xf numFmtId="0" fontId="68" fillId="0" borderId="31" xfId="50" applyFont="1" applyFill="1" applyBorder="1" applyAlignment="1">
      <alignment horizontal="center" vertical="center" shrinkToFit="1"/>
    </xf>
    <xf numFmtId="179" fontId="61" fillId="0" borderId="62" xfId="50" applyNumberFormat="1" applyFont="1" applyFill="1" applyBorder="1" applyAlignment="1">
      <alignment horizontal="right" vertical="center" shrinkToFit="1"/>
    </xf>
    <xf numFmtId="179" fontId="68" fillId="0" borderId="0" xfId="50" applyNumberFormat="1" applyFont="1" applyFill="1" applyBorder="1" applyAlignment="1">
      <alignment horizontal="right" vertical="center" shrinkToFit="1"/>
    </xf>
    <xf numFmtId="179" fontId="61" fillId="0" borderId="19" xfId="50" applyNumberFormat="1" applyFont="1" applyFill="1" applyBorder="1" applyAlignment="1">
      <alignment horizontal="right" vertical="center" shrinkToFit="1"/>
    </xf>
    <xf numFmtId="179" fontId="61" fillId="0" borderId="66" xfId="50" applyNumberFormat="1" applyFont="1" applyFill="1" applyBorder="1" applyAlignment="1">
      <alignment horizontal="right" vertical="center" shrinkToFit="1"/>
    </xf>
    <xf numFmtId="0" fontId="61" fillId="0" borderId="4" xfId="50" applyFont="1" applyFill="1" applyBorder="1" applyAlignment="1">
      <alignment horizontal="left" vertical="center" indent="1" shrinkToFit="1"/>
    </xf>
    <xf numFmtId="179" fontId="61" fillId="0" borderId="75" xfId="50" applyNumberFormat="1" applyFont="1" applyFill="1" applyBorder="1" applyAlignment="1">
      <alignment horizontal="right" vertical="center" shrinkToFit="1"/>
    </xf>
    <xf numFmtId="179" fontId="61" fillId="0" borderId="76" xfId="50" applyNumberFormat="1" applyFont="1" applyFill="1" applyBorder="1" applyAlignment="1">
      <alignment horizontal="right" vertical="center" shrinkToFit="1"/>
    </xf>
    <xf numFmtId="0" fontId="61" fillId="0" borderId="38" xfId="50" applyFont="1" applyFill="1" applyBorder="1" applyAlignment="1">
      <alignment horizontal="center" vertical="center" shrinkToFit="1"/>
    </xf>
    <xf numFmtId="179" fontId="61" fillId="0" borderId="71" xfId="50" applyNumberFormat="1" applyFont="1" applyFill="1" applyBorder="1" applyAlignment="1">
      <alignment horizontal="right" vertical="center" shrinkToFit="1"/>
    </xf>
    <xf numFmtId="179" fontId="61" fillId="0" borderId="72" xfId="50" applyNumberFormat="1" applyFont="1" applyFill="1" applyBorder="1" applyAlignment="1">
      <alignment horizontal="right" vertical="center" shrinkToFit="1"/>
    </xf>
    <xf numFmtId="0" fontId="61" fillId="0" borderId="0" xfId="64" applyFont="1" applyFill="1" applyAlignment="1">
      <alignment horizontal="left" vertical="center" shrinkToFit="1"/>
    </xf>
    <xf numFmtId="0" fontId="68" fillId="0" borderId="1" xfId="50" applyFont="1" applyFill="1" applyBorder="1" applyAlignment="1">
      <alignment horizontal="center" vertical="center" shrinkToFit="1"/>
    </xf>
    <xf numFmtId="179" fontId="61" fillId="0" borderId="78" xfId="50" applyNumberFormat="1" applyFont="1" applyFill="1" applyBorder="1" applyAlignment="1">
      <alignment horizontal="right" vertical="center" shrinkToFit="1"/>
    </xf>
    <xf numFmtId="179" fontId="61" fillId="0" borderId="36" xfId="50" applyNumberFormat="1" applyFont="1" applyFill="1" applyBorder="1" applyAlignment="1">
      <alignment horizontal="right" vertical="center" shrinkToFit="1"/>
    </xf>
    <xf numFmtId="179" fontId="68" fillId="0" borderId="72" xfId="50" applyNumberFormat="1" applyFont="1" applyFill="1" applyBorder="1" applyAlignment="1">
      <alignment horizontal="right" vertical="center" shrinkToFit="1"/>
    </xf>
    <xf numFmtId="0" fontId="61" fillId="0" borderId="0" xfId="50" applyFont="1" applyFill="1" applyAlignment="1">
      <alignment horizontal="right" vertical="center" shrinkToFit="1"/>
    </xf>
    <xf numFmtId="0" fontId="68" fillId="0" borderId="29" xfId="50" applyFont="1" applyFill="1" applyBorder="1" applyAlignment="1">
      <alignment horizontal="center" vertical="center" wrapText="1"/>
    </xf>
    <xf numFmtId="177" fontId="68" fillId="0" borderId="0" xfId="50" applyNumberFormat="1" applyFont="1" applyFill="1" applyBorder="1" applyAlignment="1">
      <alignment horizontal="right" vertical="center" shrinkToFit="1"/>
    </xf>
    <xf numFmtId="0" fontId="61" fillId="0" borderId="9" xfId="50" applyFont="1" applyFill="1" applyBorder="1" applyAlignment="1">
      <alignment horizontal="left" vertical="center" indent="1" shrinkToFit="1"/>
    </xf>
    <xf numFmtId="179" fontId="61" fillId="0" borderId="21" xfId="50" applyNumberFormat="1" applyFont="1" applyFill="1" applyBorder="1" applyAlignment="1">
      <alignment horizontal="right" vertical="center" shrinkToFit="1"/>
    </xf>
    <xf numFmtId="179" fontId="61" fillId="0" borderId="67" xfId="50" applyNumberFormat="1" applyFont="1" applyFill="1" applyBorder="1" applyAlignment="1">
      <alignment horizontal="right" vertical="center" shrinkToFit="1"/>
    </xf>
    <xf numFmtId="0" fontId="0" fillId="0" borderId="12" xfId="55" applyFont="1" applyBorder="1" applyAlignment="1">
      <alignment shrinkToFit="1"/>
    </xf>
    <xf numFmtId="38" fontId="0" fillId="0" borderId="12" xfId="55" applyNumberFormat="1" applyFont="1" applyBorder="1" applyAlignment="1">
      <alignment horizontal="left" shrinkToFit="1"/>
    </xf>
    <xf numFmtId="0" fontId="1" fillId="0" borderId="12" xfId="62" applyFont="1" applyBorder="1" applyAlignment="1">
      <alignment horizontal="distributed" vertical="center" indent="1"/>
    </xf>
    <xf numFmtId="0" fontId="12" fillId="0" borderId="0" xfId="62" applyFont="1" applyAlignment="1">
      <alignment horizontal="center" vertical="center" shrinkToFit="1"/>
    </xf>
    <xf numFmtId="38" fontId="0" fillId="0" borderId="12" xfId="40" applyNumberFormat="1" applyFont="1" applyFill="1" applyBorder="1" applyAlignment="1"/>
    <xf numFmtId="3" fontId="0" fillId="0" borderId="0" xfId="55" applyNumberFormat="1" applyFont="1"/>
    <xf numFmtId="0" fontId="0" fillId="0" borderId="0" xfId="55" applyFont="1" applyAlignment="1">
      <alignment horizontal="center"/>
    </xf>
    <xf numFmtId="3" fontId="18" fillId="0" borderId="0" xfId="55" applyNumberFormat="1" applyFont="1"/>
    <xf numFmtId="3" fontId="0" fillId="0" borderId="0" xfId="55" applyNumberFormat="1" applyFont="1" applyBorder="1"/>
    <xf numFmtId="0" fontId="73" fillId="0" borderId="10" xfId="50" applyFont="1" applyFill="1" applyBorder="1" applyAlignment="1">
      <alignment horizontal="left" vertical="center" wrapText="1"/>
    </xf>
    <xf numFmtId="0" fontId="65" fillId="0" borderId="10" xfId="50" applyFont="1" applyFill="1" applyBorder="1" applyAlignment="1">
      <alignment horizontal="left" vertical="center" wrapText="1"/>
    </xf>
    <xf numFmtId="179" fontId="68" fillId="0" borderId="23" xfId="50" applyNumberFormat="1" applyFont="1" applyFill="1" applyBorder="1" applyAlignment="1">
      <alignment horizontal="center" vertical="center" shrinkToFit="1"/>
    </xf>
    <xf numFmtId="179" fontId="68" fillId="0" borderId="62" xfId="50" applyNumberFormat="1" applyFont="1" applyFill="1" applyBorder="1" applyAlignment="1">
      <alignment horizontal="center" vertical="center" shrinkToFit="1"/>
    </xf>
    <xf numFmtId="177" fontId="61" fillId="0" borderId="0" xfId="50" applyNumberFormat="1" applyFont="1" applyFill="1" applyBorder="1" applyAlignment="1">
      <alignment horizontal="right" vertical="center" shrinkToFit="1"/>
    </xf>
    <xf numFmtId="179" fontId="68" fillId="0" borderId="66" xfId="50" applyNumberFormat="1" applyFont="1" applyFill="1" applyBorder="1" applyAlignment="1">
      <alignment horizontal="center" vertical="center" shrinkToFit="1"/>
    </xf>
    <xf numFmtId="181" fontId="61" fillId="0" borderId="83" xfId="50" applyNumberFormat="1" applyFont="1" applyFill="1" applyBorder="1" applyAlignment="1">
      <alignment horizontal="right" vertical="center" shrinkToFit="1"/>
    </xf>
    <xf numFmtId="177" fontId="61" fillId="0" borderId="25" xfId="50" applyNumberFormat="1" applyFont="1" applyFill="1" applyBorder="1" applyAlignment="1">
      <alignment horizontal="right" vertical="center" shrinkToFit="1"/>
    </xf>
    <xf numFmtId="177" fontId="61" fillId="0" borderId="83" xfId="50" applyNumberFormat="1" applyFont="1" applyFill="1" applyBorder="1" applyAlignment="1">
      <alignment horizontal="right" vertical="center" shrinkToFit="1"/>
    </xf>
    <xf numFmtId="181" fontId="61" fillId="0" borderId="0" xfId="50" applyNumberFormat="1" applyFont="1" applyFill="1" applyBorder="1" applyAlignment="1">
      <alignment horizontal="center" vertical="center" wrapText="1"/>
    </xf>
    <xf numFmtId="182" fontId="61" fillId="0" borderId="0" xfId="50" applyNumberFormat="1" applyFont="1" applyFill="1" applyBorder="1" applyAlignment="1">
      <alignment vertical="center" shrinkToFit="1"/>
    </xf>
    <xf numFmtId="181" fontId="61" fillId="0" borderId="0" xfId="50" applyNumberFormat="1" applyFont="1" applyBorder="1" applyAlignment="1">
      <alignment horizontal="left" vertical="center"/>
    </xf>
    <xf numFmtId="0" fontId="66" fillId="0" borderId="56" xfId="50" applyFont="1" applyFill="1" applyBorder="1" applyAlignment="1">
      <alignment horizontal="left" vertical="center" shrinkToFit="1"/>
    </xf>
    <xf numFmtId="0" fontId="61" fillId="0" borderId="13" xfId="50" applyFont="1" applyFill="1" applyBorder="1" applyAlignment="1">
      <alignment vertical="center" wrapText="1"/>
    </xf>
    <xf numFmtId="0" fontId="61" fillId="0" borderId="33" xfId="50" applyFont="1" applyFill="1" applyBorder="1" applyAlignment="1">
      <alignment vertical="center" wrapText="1"/>
    </xf>
    <xf numFmtId="0" fontId="3" fillId="0" borderId="0" xfId="0" applyFont="1" applyAlignment="1">
      <alignment horizontal="distributed" vertical="center"/>
    </xf>
    <xf numFmtId="0" fontId="0" fillId="0" borderId="16" xfId="54" applyFont="1" applyFill="1" applyBorder="1" applyAlignment="1">
      <alignment horizontal="left"/>
    </xf>
    <xf numFmtId="0" fontId="0" fillId="0" borderId="12" xfId="55" applyNumberFormat="1" applyFont="1" applyBorder="1" applyAlignment="1">
      <alignment horizontal="right" wrapText="1"/>
    </xf>
    <xf numFmtId="3" fontId="0" fillId="0" borderId="15" xfId="0" applyNumberFormat="1" applyFont="1" applyFill="1" applyBorder="1" applyAlignment="1" applyProtection="1">
      <alignment horizontal="left" wrapText="1"/>
    </xf>
    <xf numFmtId="0" fontId="0" fillId="0" borderId="12" xfId="55" applyNumberFormat="1" applyFont="1" applyFill="1" applyBorder="1" applyAlignment="1">
      <alignment horizontal="left" wrapText="1"/>
    </xf>
    <xf numFmtId="0" fontId="0" fillId="0" borderId="9" xfId="0" applyNumberFormat="1" applyFont="1" applyFill="1" applyBorder="1" applyAlignment="1"/>
    <xf numFmtId="0" fontId="0" fillId="0" borderId="4" xfId="0" applyFont="1" applyFill="1" applyBorder="1" applyAlignment="1" applyProtection="1">
      <alignment horizontal="left"/>
    </xf>
    <xf numFmtId="0" fontId="0" fillId="0" borderId="13" xfId="0" applyFont="1" applyFill="1" applyBorder="1" applyAlignment="1" applyProtection="1">
      <alignment horizontal="left"/>
    </xf>
    <xf numFmtId="0" fontId="0" fillId="0" borderId="9" xfId="0" applyFont="1" applyFill="1" applyBorder="1" applyAlignment="1" applyProtection="1">
      <alignment horizontal="left"/>
    </xf>
    <xf numFmtId="0" fontId="0" fillId="0" borderId="15" xfId="55" applyNumberFormat="1" applyFont="1" applyFill="1" applyBorder="1" applyAlignment="1">
      <alignment wrapText="1"/>
    </xf>
    <xf numFmtId="0" fontId="0" fillId="0" borderId="6" xfId="55" applyNumberFormat="1" applyFont="1" applyFill="1" applyBorder="1" applyAlignment="1">
      <alignment horizontal="center"/>
    </xf>
    <xf numFmtId="176" fontId="0" fillId="0" borderId="9" xfId="55" applyNumberFormat="1" applyFont="1" applyFill="1" applyBorder="1"/>
    <xf numFmtId="38" fontId="0" fillId="0" borderId="9" xfId="54" applyNumberFormat="1" applyFont="1" applyFill="1" applyBorder="1"/>
    <xf numFmtId="0" fontId="0" fillId="0" borderId="17" xfId="0" applyNumberFormat="1" applyFont="1" applyFill="1" applyBorder="1" applyAlignment="1">
      <alignment horizontal="center"/>
    </xf>
    <xf numFmtId="0" fontId="0" fillId="0" borderId="12" xfId="0" applyFont="1" applyFill="1" applyBorder="1" applyAlignment="1">
      <alignment horizontal="left" wrapText="1"/>
    </xf>
    <xf numFmtId="0" fontId="20" fillId="0" borderId="6" xfId="0" quotePrefix="1" applyFont="1" applyFill="1" applyBorder="1" applyAlignment="1" applyProtection="1">
      <alignment horizontal="left"/>
    </xf>
    <xf numFmtId="0" fontId="0" fillId="0" borderId="12" xfId="55" applyFont="1" applyFill="1" applyBorder="1" applyAlignment="1"/>
    <xf numFmtId="0" fontId="0" fillId="0" borderId="9" xfId="0" applyFont="1" applyFill="1" applyBorder="1" applyAlignment="1" applyProtection="1">
      <alignment horizontal="right"/>
    </xf>
    <xf numFmtId="0" fontId="20" fillId="0" borderId="14" xfId="0" quotePrefix="1" applyFont="1" applyFill="1" applyBorder="1" applyAlignment="1" applyProtection="1">
      <alignment horizontal="left"/>
    </xf>
    <xf numFmtId="0" fontId="0" fillId="0" borderId="12" xfId="55" applyNumberFormat="1" applyFont="1" applyFill="1" applyBorder="1" applyAlignment="1">
      <alignment horizontal="right" wrapText="1"/>
    </xf>
    <xf numFmtId="0" fontId="6" fillId="0" borderId="6" xfId="0" applyFont="1" applyFill="1" applyBorder="1" applyAlignment="1" applyProtection="1">
      <alignment horizontal="left"/>
    </xf>
    <xf numFmtId="0" fontId="20" fillId="0" borderId="11" xfId="0" quotePrefix="1" applyFont="1" applyFill="1" applyBorder="1" applyAlignment="1" applyProtection="1">
      <alignment horizontal="left"/>
    </xf>
    <xf numFmtId="0" fontId="0" fillId="0" borderId="5" xfId="0" applyFont="1" applyFill="1" applyBorder="1" applyAlignment="1" applyProtection="1">
      <alignment horizontal="left"/>
    </xf>
    <xf numFmtId="0" fontId="6" fillId="0" borderId="5" xfId="0" applyFont="1" applyFill="1" applyBorder="1" applyAlignment="1" applyProtection="1">
      <alignment horizontal="left"/>
    </xf>
    <xf numFmtId="0" fontId="0" fillId="0" borderId="6" xfId="0" applyFont="1" applyFill="1" applyBorder="1" applyAlignment="1" applyProtection="1">
      <alignment horizontal="left"/>
    </xf>
    <xf numFmtId="0" fontId="11" fillId="0" borderId="5" xfId="0" applyFont="1" applyFill="1" applyBorder="1" applyAlignment="1" applyProtection="1">
      <alignment horizontal="left"/>
    </xf>
    <xf numFmtId="0" fontId="11" fillId="0" borderId="2" xfId="0" applyFont="1" applyFill="1" applyBorder="1" applyAlignment="1" applyProtection="1">
      <alignment horizontal="left"/>
    </xf>
    <xf numFmtId="0" fontId="11" fillId="0" borderId="14" xfId="0" applyFont="1" applyFill="1" applyBorder="1" applyAlignment="1" applyProtection="1">
      <alignment horizontal="left"/>
    </xf>
    <xf numFmtId="0" fontId="30" fillId="0" borderId="12" xfId="55" applyFont="1" applyFill="1" applyBorder="1" applyAlignment="1">
      <alignment wrapText="1"/>
    </xf>
    <xf numFmtId="0" fontId="11" fillId="0" borderId="6" xfId="0" applyFont="1" applyFill="1" applyBorder="1" applyAlignment="1" applyProtection="1">
      <alignment horizontal="left"/>
    </xf>
    <xf numFmtId="0" fontId="11" fillId="0" borderId="12" xfId="0" applyFont="1" applyFill="1" applyBorder="1" applyAlignment="1" applyProtection="1">
      <alignment horizontal="left"/>
    </xf>
    <xf numFmtId="3" fontId="0" fillId="0" borderId="12" xfId="0" applyNumberFormat="1" applyFont="1" applyFill="1" applyBorder="1" applyAlignment="1" applyProtection="1">
      <alignment horizontal="right"/>
    </xf>
    <xf numFmtId="0" fontId="11" fillId="0" borderId="10" xfId="0" applyFont="1" applyFill="1" applyBorder="1" applyAlignment="1" applyProtection="1">
      <alignment horizontal="left"/>
    </xf>
    <xf numFmtId="38" fontId="0" fillId="0" borderId="12" xfId="40" applyFont="1" applyFill="1" applyBorder="1" applyAlignment="1">
      <alignment horizontal="left" wrapText="1"/>
    </xf>
    <xf numFmtId="0" fontId="0" fillId="0" borderId="9" xfId="54" applyFont="1" applyFill="1" applyBorder="1"/>
    <xf numFmtId="0" fontId="61" fillId="0" borderId="10" xfId="50" applyFont="1" applyFill="1" applyBorder="1" applyAlignment="1">
      <alignment horizontal="left" vertical="center" wrapText="1" shrinkToFit="1"/>
    </xf>
    <xf numFmtId="0" fontId="73" fillId="0" borderId="10" xfId="50" applyFont="1" applyFill="1" applyBorder="1" applyAlignment="1">
      <alignment horizontal="left" vertical="center" wrapText="1" shrinkToFit="1"/>
    </xf>
    <xf numFmtId="0" fontId="8" fillId="0" borderId="10" xfId="50" applyFont="1" applyFill="1" applyBorder="1" applyAlignment="1">
      <alignment horizontal="left" vertical="center" wrapText="1" shrinkToFit="1"/>
    </xf>
    <xf numFmtId="0" fontId="64" fillId="0" borderId="10" xfId="50" applyFont="1" applyFill="1" applyBorder="1" applyAlignment="1">
      <alignment horizontal="left" vertical="center" wrapText="1"/>
    </xf>
    <xf numFmtId="0" fontId="61" fillId="0" borderId="14" xfId="50" applyNumberFormat="1" applyFont="1" applyFill="1" applyBorder="1" applyAlignment="1">
      <alignment vertical="center" shrinkToFit="1"/>
    </xf>
    <xf numFmtId="0" fontId="73" fillId="0" borderId="13" xfId="50" applyNumberFormat="1" applyFont="1" applyFill="1" applyBorder="1" applyAlignment="1">
      <alignment vertical="center" wrapText="1"/>
    </xf>
    <xf numFmtId="0" fontId="0" fillId="0" borderId="0" xfId="55" applyFont="1" applyAlignment="1">
      <alignment horizontal="left"/>
    </xf>
    <xf numFmtId="0" fontId="61" fillId="0" borderId="33" xfId="50" applyNumberFormat="1" applyFont="1" applyFill="1" applyBorder="1" applyAlignment="1">
      <alignment vertical="center" wrapText="1"/>
    </xf>
    <xf numFmtId="0" fontId="65" fillId="0" borderId="13" xfId="50" applyNumberFormat="1" applyFont="1" applyFill="1" applyBorder="1" applyAlignment="1">
      <alignment vertical="center" wrapText="1"/>
    </xf>
    <xf numFmtId="38" fontId="0" fillId="0" borderId="12" xfId="55" applyNumberFormat="1" applyFont="1" applyFill="1" applyBorder="1" applyAlignment="1">
      <alignment wrapText="1"/>
    </xf>
    <xf numFmtId="0" fontId="30" fillId="0" borderId="12" xfId="55" applyFont="1" applyFill="1" applyBorder="1" applyAlignment="1">
      <alignment horizontal="left" wrapText="1"/>
    </xf>
    <xf numFmtId="0" fontId="31" fillId="0" borderId="12" xfId="55" applyFont="1" applyFill="1" applyBorder="1" applyAlignment="1">
      <alignment wrapText="1"/>
    </xf>
    <xf numFmtId="0" fontId="65" fillId="0" borderId="55" xfId="50" applyFont="1" applyFill="1" applyBorder="1" applyAlignment="1">
      <alignment horizontal="left" vertical="center" wrapText="1"/>
    </xf>
    <xf numFmtId="0" fontId="0" fillId="0" borderId="12" xfId="55" quotePrefix="1" applyFont="1" applyBorder="1" applyAlignment="1">
      <alignment wrapText="1"/>
    </xf>
    <xf numFmtId="0" fontId="61" fillId="0" borderId="13" xfId="50" applyNumberFormat="1" applyFont="1" applyFill="1" applyBorder="1" applyAlignment="1">
      <alignment vertical="center" wrapText="1"/>
    </xf>
    <xf numFmtId="0" fontId="61" fillId="0" borderId="12" xfId="50" applyNumberFormat="1" applyFont="1" applyFill="1" applyBorder="1" applyAlignment="1">
      <alignment horizontal="center" vertical="center"/>
    </xf>
    <xf numFmtId="179" fontId="61" fillId="0" borderId="61" xfId="50" applyNumberFormat="1" applyFont="1" applyFill="1" applyBorder="1" applyAlignment="1">
      <alignment horizontal="right" vertical="center" shrinkToFit="1"/>
    </xf>
    <xf numFmtId="181" fontId="61" fillId="0" borderId="76" xfId="50" applyNumberFormat="1" applyFont="1" applyFill="1" applyBorder="1" applyAlignment="1">
      <alignment horizontal="right" vertical="center" shrinkToFit="1"/>
    </xf>
    <xf numFmtId="179" fontId="61" fillId="0" borderId="25" xfId="50" applyNumberFormat="1" applyFont="1" applyFill="1" applyBorder="1" applyAlignment="1">
      <alignment horizontal="right" vertical="center" shrinkToFit="1"/>
    </xf>
    <xf numFmtId="0" fontId="61" fillId="0" borderId="0" xfId="64" applyFont="1" applyAlignment="1">
      <alignment horizontal="right" vertical="center" shrinkToFit="1"/>
    </xf>
    <xf numFmtId="0" fontId="61" fillId="0" borderId="0" xfId="50" applyFont="1" applyAlignment="1">
      <alignment horizontal="right" vertical="center" shrinkToFit="1"/>
    </xf>
    <xf numFmtId="182" fontId="61" fillId="0" borderId="0" xfId="50" applyNumberFormat="1" applyFont="1" applyFill="1" applyAlignment="1">
      <alignment horizontal="right" vertical="center" shrinkToFit="1"/>
    </xf>
    <xf numFmtId="0" fontId="12" fillId="0" borderId="0" xfId="50" applyAlignment="1">
      <alignment horizontal="right"/>
    </xf>
    <xf numFmtId="0" fontId="61" fillId="0" borderId="0" xfId="64" applyFont="1" applyFill="1" applyAlignment="1">
      <alignment horizontal="right" vertical="center" shrinkToFit="1"/>
    </xf>
    <xf numFmtId="0" fontId="2" fillId="0" borderId="0" xfId="64" applyFont="1" applyAlignment="1">
      <alignment horizontal="right" vertical="center" shrinkToFit="1"/>
    </xf>
    <xf numFmtId="0" fontId="12" fillId="0" borderId="0" xfId="50" applyFont="1" applyAlignment="1">
      <alignment horizontal="right" vertical="center" shrinkToFit="1"/>
    </xf>
    <xf numFmtId="0" fontId="61" fillId="0" borderId="0" xfId="50" applyFont="1" applyAlignment="1">
      <alignment horizontal="center" vertical="center" shrinkToFit="1"/>
    </xf>
    <xf numFmtId="183" fontId="61" fillId="0" borderId="0" xfId="50" applyNumberFormat="1" applyFont="1" applyFill="1" applyAlignment="1">
      <alignment vertical="center" shrinkToFit="1"/>
    </xf>
    <xf numFmtId="183" fontId="61" fillId="0" borderId="0" xfId="50" applyNumberFormat="1" applyFont="1" applyAlignment="1">
      <alignment vertical="center" shrinkToFit="1"/>
    </xf>
    <xf numFmtId="0" fontId="61" fillId="0" borderId="0" xfId="50" applyFont="1" applyFill="1" applyAlignment="1">
      <alignment horizontal="center" vertical="center" shrinkToFit="1"/>
    </xf>
    <xf numFmtId="0" fontId="12" fillId="0" borderId="0" xfId="50" applyFont="1" applyAlignment="1">
      <alignment horizontal="center" vertical="center" shrinkToFit="1"/>
    </xf>
    <xf numFmtId="3" fontId="61" fillId="0" borderId="16" xfId="5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distributed" vertical="center"/>
    </xf>
    <xf numFmtId="0" fontId="10" fillId="0" borderId="13" xfId="55" applyFont="1" applyBorder="1" applyAlignment="1">
      <alignment horizontal="center" vertical="center"/>
    </xf>
    <xf numFmtId="40" fontId="0" fillId="0" borderId="12" xfId="55" applyNumberFormat="1" applyFont="1" applyFill="1" applyBorder="1"/>
    <xf numFmtId="0" fontId="19" fillId="0" borderId="0" xfId="55" applyFont="1" applyAlignment="1">
      <alignment horizontal="center" vertical="center"/>
    </xf>
    <xf numFmtId="0" fontId="19" fillId="0" borderId="0" xfId="55" applyFont="1" applyAlignment="1">
      <alignment horizontal="center"/>
    </xf>
    <xf numFmtId="0" fontId="0" fillId="0" borderId="13" xfId="55" applyFont="1" applyBorder="1" applyAlignment="1">
      <alignment horizontal="center" vertical="center"/>
    </xf>
    <xf numFmtId="38" fontId="0" fillId="0" borderId="2" xfId="40" applyFont="1" applyBorder="1" applyAlignment="1">
      <alignment horizontal="center" vertical="center"/>
    </xf>
    <xf numFmtId="38" fontId="0" fillId="0" borderId="0" xfId="40" applyFont="1"/>
    <xf numFmtId="0" fontId="61" fillId="0" borderId="0" xfId="50" applyFont="1" applyFill="1" applyAlignment="1">
      <alignment horizontal="center" vertical="center" shrinkToFit="1"/>
    </xf>
    <xf numFmtId="0" fontId="61" fillId="0" borderId="32" xfId="50" applyFont="1" applyFill="1" applyBorder="1" applyAlignment="1">
      <alignment horizontal="left" vertical="center" wrapText="1" indent="1" shrinkToFit="1"/>
    </xf>
    <xf numFmtId="0" fontId="61" fillId="0" borderId="13" xfId="50" applyFont="1" applyFill="1" applyBorder="1" applyAlignment="1">
      <alignment horizontal="left" vertical="center" indent="1" shrinkToFit="1"/>
    </xf>
    <xf numFmtId="0" fontId="61" fillId="0" borderId="0" xfId="64" applyFont="1" applyFill="1" applyAlignment="1">
      <alignment horizontal="left" vertical="center" shrinkToFit="1"/>
    </xf>
    <xf numFmtId="0" fontId="61" fillId="0" borderId="38" xfId="50" applyFont="1" applyFill="1" applyBorder="1" applyAlignment="1">
      <alignment horizontal="center" vertical="center" shrinkToFit="1"/>
    </xf>
    <xf numFmtId="0" fontId="61" fillId="0" borderId="24" xfId="50" applyFont="1" applyFill="1" applyBorder="1" applyAlignment="1">
      <alignment horizontal="left" vertical="center" indent="1" shrinkToFit="1"/>
    </xf>
    <xf numFmtId="0" fontId="68" fillId="0" borderId="29" xfId="50" applyFont="1" applyFill="1" applyBorder="1" applyAlignment="1">
      <alignment horizontal="center" vertical="center" shrinkToFit="1"/>
    </xf>
    <xf numFmtId="0" fontId="61" fillId="0" borderId="57" xfId="50" applyFont="1" applyBorder="1" applyAlignment="1">
      <alignment horizontal="left" vertical="center" shrinkToFit="1"/>
    </xf>
    <xf numFmtId="0" fontId="61" fillId="0" borderId="80" xfId="50" applyFont="1" applyFill="1" applyBorder="1" applyAlignment="1">
      <alignment vertical="center" wrapText="1" shrinkToFit="1"/>
    </xf>
    <xf numFmtId="0" fontId="61" fillId="0" borderId="35" xfId="50" applyFont="1" applyFill="1" applyBorder="1" applyAlignment="1">
      <alignment vertical="center" wrapText="1" shrinkToFit="1"/>
    </xf>
    <xf numFmtId="181" fontId="68" fillId="0" borderId="84" xfId="50" applyNumberFormat="1" applyFont="1" applyFill="1" applyBorder="1" applyAlignment="1">
      <alignment horizontal="left" vertical="center" wrapText="1" indent="1"/>
    </xf>
    <xf numFmtId="0" fontId="61" fillId="0" borderId="52" xfId="50" applyFont="1" applyFill="1" applyBorder="1" applyAlignment="1">
      <alignment vertical="center" shrinkToFit="1"/>
    </xf>
    <xf numFmtId="181" fontId="68" fillId="0" borderId="85" xfId="50" applyNumberFormat="1" applyFont="1" applyFill="1" applyBorder="1" applyAlignment="1">
      <alignment horizontal="left" vertical="center" wrapText="1" indent="1"/>
    </xf>
    <xf numFmtId="181" fontId="68" fillId="0" borderId="86" xfId="50" applyNumberFormat="1" applyFont="1" applyFill="1" applyBorder="1" applyAlignment="1">
      <alignment horizontal="left" vertical="center" wrapText="1" indent="1"/>
    </xf>
    <xf numFmtId="0" fontId="61" fillId="0" borderId="58" xfId="50" applyFont="1" applyFill="1" applyBorder="1" applyAlignment="1">
      <alignment vertical="center" shrinkToFit="1"/>
    </xf>
    <xf numFmtId="0" fontId="61" fillId="0" borderId="12" xfId="50" applyFont="1" applyFill="1" applyBorder="1" applyAlignment="1">
      <alignment horizontal="left" vertical="center" indent="1" shrinkToFit="1"/>
    </xf>
    <xf numFmtId="177" fontId="61" fillId="0" borderId="36" xfId="50" applyNumberFormat="1" applyFont="1" applyFill="1" applyBorder="1" applyAlignment="1">
      <alignment horizontal="right" vertical="center" shrinkToFit="1"/>
    </xf>
    <xf numFmtId="179" fontId="68" fillId="0" borderId="72" xfId="50" applyNumberFormat="1" applyFont="1" applyFill="1" applyBorder="1" applyAlignment="1">
      <alignment horizontal="center" vertical="center" shrinkToFit="1"/>
    </xf>
    <xf numFmtId="0" fontId="61" fillId="0" borderId="37" xfId="50" applyNumberFormat="1" applyFont="1" applyBorder="1" applyAlignment="1">
      <alignment vertical="center" shrinkToFit="1"/>
    </xf>
    <xf numFmtId="0" fontId="61" fillId="0" borderId="58" xfId="50" applyNumberFormat="1" applyFont="1" applyBorder="1" applyAlignment="1">
      <alignment horizontal="center" vertical="center"/>
    </xf>
    <xf numFmtId="0" fontId="67" fillId="0" borderId="12" xfId="50" applyFont="1" applyBorder="1" applyAlignment="1">
      <alignment horizontal="center" vertical="center" wrapText="1"/>
    </xf>
    <xf numFmtId="0" fontId="67" fillId="0" borderId="14" xfId="50" applyFont="1" applyBorder="1" applyAlignment="1">
      <alignment horizontal="center" vertical="center"/>
    </xf>
    <xf numFmtId="0" fontId="61" fillId="0" borderId="2" xfId="50" applyFont="1" applyBorder="1" applyAlignment="1">
      <alignment horizontal="left" vertical="center" wrapText="1"/>
    </xf>
    <xf numFmtId="0" fontId="61" fillId="0" borderId="33" xfId="50" applyFont="1" applyBorder="1" applyAlignment="1">
      <alignment horizontal="left" vertical="center" wrapText="1"/>
    </xf>
    <xf numFmtId="181" fontId="61" fillId="0" borderId="0" xfId="50" applyNumberFormat="1" applyFont="1" applyFill="1" applyBorder="1" applyAlignment="1">
      <alignment vertical="center" wrapText="1"/>
    </xf>
    <xf numFmtId="0" fontId="61" fillId="0" borderId="2" xfId="50" applyFont="1" applyBorder="1" applyAlignment="1">
      <alignment horizontal="left" vertical="center" shrinkToFit="1"/>
    </xf>
    <xf numFmtId="0" fontId="31" fillId="0" borderId="12" xfId="55" applyFont="1" applyBorder="1" applyAlignment="1">
      <alignment wrapText="1"/>
    </xf>
    <xf numFmtId="0" fontId="61" fillId="0" borderId="87" xfId="50" applyFont="1" applyBorder="1" applyAlignment="1">
      <alignment horizontal="left" vertical="center" shrinkToFit="1"/>
    </xf>
    <xf numFmtId="0" fontId="61" fillId="0" borderId="6" xfId="50" applyNumberFormat="1" applyFont="1" applyBorder="1" applyAlignment="1">
      <alignment vertical="center" shrinkToFit="1"/>
    </xf>
    <xf numFmtId="0" fontId="61" fillId="0" borderId="15" xfId="50" applyNumberFormat="1" applyFont="1" applyBorder="1" applyAlignment="1">
      <alignment horizontal="center" vertical="center"/>
    </xf>
    <xf numFmtId="0" fontId="54" fillId="0" borderId="0" xfId="60" applyFont="1" applyBorder="1" applyAlignment="1">
      <alignment vertical="center"/>
    </xf>
    <xf numFmtId="0" fontId="58" fillId="0" borderId="0" xfId="61" applyFont="1" applyAlignment="1"/>
    <xf numFmtId="0" fontId="52" fillId="0" borderId="7" xfId="60" applyFont="1" applyBorder="1" applyAlignment="1">
      <alignment horizontal="center" vertical="center"/>
    </xf>
    <xf numFmtId="0" fontId="52" fillId="0" borderId="0" xfId="60" applyFont="1" applyBorder="1" applyAlignment="1">
      <alignment horizontal="center" vertical="center"/>
    </xf>
    <xf numFmtId="0" fontId="52" fillId="0" borderId="8" xfId="60" applyFont="1" applyBorder="1" applyAlignment="1">
      <alignment horizontal="center" vertical="center"/>
    </xf>
    <xf numFmtId="0" fontId="2" fillId="0" borderId="0" xfId="53" applyNumberFormat="1" applyFont="1" applyFill="1" applyBorder="1" applyAlignment="1">
      <alignment horizontal="center" vertical="center"/>
    </xf>
    <xf numFmtId="0" fontId="28" fillId="0" borderId="13" xfId="53" applyNumberFormat="1" applyFont="1" applyFill="1" applyBorder="1" applyAlignment="1">
      <alignment horizontal="center" vertical="center"/>
    </xf>
    <xf numFmtId="0" fontId="28" fillId="0" borderId="2" xfId="53" applyNumberFormat="1" applyFont="1" applyFill="1" applyBorder="1" applyAlignment="1">
      <alignment horizontal="center" vertical="center"/>
    </xf>
    <xf numFmtId="0" fontId="28" fillId="0" borderId="14" xfId="53" applyNumberFormat="1" applyFont="1" applyFill="1" applyBorder="1" applyAlignment="1">
      <alignment horizontal="center" vertical="center"/>
    </xf>
    <xf numFmtId="0" fontId="2" fillId="0" borderId="15" xfId="53" applyNumberFormat="1" applyFont="1" applyFill="1" applyBorder="1" applyAlignment="1">
      <alignment horizontal="center" vertical="center"/>
    </xf>
    <xf numFmtId="0" fontId="2" fillId="0" borderId="16" xfId="53" applyNumberFormat="1" applyFont="1" applyFill="1" applyBorder="1" applyAlignment="1">
      <alignment horizontal="center" vertical="center"/>
    </xf>
    <xf numFmtId="0" fontId="2" fillId="0" borderId="12" xfId="53" applyNumberFormat="1" applyFont="1" applyFill="1" applyBorder="1" applyAlignment="1">
      <alignment horizontal="center" vertical="center"/>
    </xf>
    <xf numFmtId="0" fontId="3" fillId="0" borderId="10" xfId="53" applyNumberFormat="1" applyFont="1" applyFill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2" fillId="0" borderId="13" xfId="53" applyNumberFormat="1" applyFont="1" applyFill="1" applyBorder="1" applyAlignment="1">
      <alignment horizontal="center" vertical="center"/>
    </xf>
    <xf numFmtId="0" fontId="2" fillId="0" borderId="2" xfId="53" applyNumberFormat="1" applyFont="1" applyFill="1" applyBorder="1" applyAlignment="1">
      <alignment horizontal="center" vertical="center"/>
    </xf>
    <xf numFmtId="0" fontId="2" fillId="0" borderId="14" xfId="53" applyNumberFormat="1" applyFont="1" applyFill="1" applyBorder="1" applyAlignment="1">
      <alignment horizontal="center" vertical="center"/>
    </xf>
    <xf numFmtId="0" fontId="18" fillId="0" borderId="0" xfId="40" applyNumberFormat="1" applyFont="1" applyBorder="1" applyAlignment="1">
      <alignment horizontal="center" vertical="center"/>
    </xf>
    <xf numFmtId="0" fontId="18" fillId="0" borderId="10" xfId="40" applyNumberFormat="1" applyFont="1" applyBorder="1" applyAlignment="1">
      <alignment horizontal="center" vertical="center"/>
    </xf>
    <xf numFmtId="0" fontId="3" fillId="0" borderId="0" xfId="55" applyFont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10" fillId="0" borderId="13" xfId="55" applyFont="1" applyBorder="1" applyAlignment="1">
      <alignment horizontal="center" vertical="center"/>
    </xf>
    <xf numFmtId="0" fontId="10" fillId="0" borderId="2" xfId="55" applyFont="1" applyBorder="1" applyAlignment="1">
      <alignment horizontal="center" vertical="center"/>
    </xf>
    <xf numFmtId="0" fontId="10" fillId="0" borderId="14" xfId="55" applyFont="1" applyBorder="1" applyAlignment="1">
      <alignment horizontal="center" vertical="center"/>
    </xf>
    <xf numFmtId="0" fontId="73" fillId="0" borderId="38" xfId="50" applyNumberFormat="1" applyFont="1" applyBorder="1" applyAlignment="1">
      <alignment horizontal="left" vertical="center" wrapText="1"/>
    </xf>
    <xf numFmtId="0" fontId="73" fillId="0" borderId="39" xfId="50" applyNumberFormat="1" applyFont="1" applyBorder="1" applyAlignment="1">
      <alignment horizontal="left" vertical="center" wrapText="1"/>
    </xf>
    <xf numFmtId="0" fontId="73" fillId="0" borderId="13" xfId="50" applyNumberFormat="1" applyFont="1" applyBorder="1" applyAlignment="1">
      <alignment horizontal="left" vertical="center" wrapText="1"/>
    </xf>
    <xf numFmtId="0" fontId="73" fillId="0" borderId="33" xfId="50" applyNumberFormat="1" applyFont="1" applyBorder="1" applyAlignment="1">
      <alignment horizontal="left" vertical="center" wrapText="1"/>
    </xf>
    <xf numFmtId="0" fontId="73" fillId="0" borderId="4" xfId="50" applyNumberFormat="1" applyFont="1" applyBorder="1" applyAlignment="1">
      <alignment horizontal="left" vertical="center" wrapText="1"/>
    </xf>
    <xf numFmtId="0" fontId="73" fillId="0" borderId="88" xfId="50" applyNumberFormat="1" applyFont="1" applyBorder="1" applyAlignment="1">
      <alignment horizontal="left" vertical="center" wrapText="1"/>
    </xf>
    <xf numFmtId="0" fontId="73" fillId="0" borderId="13" xfId="50" applyFont="1" applyFill="1" applyBorder="1" applyAlignment="1">
      <alignment horizontal="left" vertical="center" wrapText="1"/>
    </xf>
    <xf numFmtId="0" fontId="73" fillId="0" borderId="33" xfId="50" applyFont="1" applyFill="1" applyBorder="1" applyAlignment="1">
      <alignment horizontal="left" vertical="center" wrapText="1"/>
    </xf>
    <xf numFmtId="0" fontId="62" fillId="0" borderId="50" xfId="64" applyFont="1" applyBorder="1" applyAlignment="1">
      <alignment horizontal="center" vertical="center"/>
    </xf>
    <xf numFmtId="0" fontId="61" fillId="0" borderId="29" xfId="50" applyFont="1" applyBorder="1" applyAlignment="1">
      <alignment horizontal="center" vertical="center"/>
    </xf>
    <xf numFmtId="0" fontId="61" fillId="0" borderId="40" xfId="50" applyFont="1" applyBorder="1" applyAlignment="1">
      <alignment horizontal="center" vertical="center"/>
    </xf>
    <xf numFmtId="181" fontId="61" fillId="0" borderId="0" xfId="50" applyNumberFormat="1" applyFont="1" applyFill="1" applyBorder="1" applyAlignment="1">
      <alignment vertical="center" wrapText="1"/>
    </xf>
    <xf numFmtId="0" fontId="61" fillId="0" borderId="32" xfId="50" applyFont="1" applyFill="1" applyBorder="1" applyAlignment="1">
      <alignment horizontal="left" vertical="center" wrapText="1" indent="1" shrinkToFit="1"/>
    </xf>
    <xf numFmtId="0" fontId="61" fillId="0" borderId="14" xfId="50" applyFont="1" applyFill="1" applyBorder="1" applyAlignment="1">
      <alignment horizontal="left" vertical="center" wrapText="1" indent="1" shrinkToFit="1"/>
    </xf>
    <xf numFmtId="0" fontId="61" fillId="0" borderId="13" xfId="50" quotePrefix="1" applyFont="1" applyFill="1" applyBorder="1" applyAlignment="1">
      <alignment horizontal="left" vertical="center" indent="1" shrinkToFit="1"/>
    </xf>
    <xf numFmtId="0" fontId="61" fillId="0" borderId="82" xfId="50" applyFont="1" applyFill="1" applyBorder="1" applyAlignment="1">
      <alignment horizontal="left" vertical="center" indent="1" shrinkToFit="1"/>
    </xf>
    <xf numFmtId="0" fontId="61" fillId="0" borderId="13" xfId="50" applyFont="1" applyFill="1" applyBorder="1" applyAlignment="1">
      <alignment horizontal="left" vertical="center" indent="1" shrinkToFit="1"/>
    </xf>
    <xf numFmtId="0" fontId="61" fillId="0" borderId="80" xfId="50" applyFont="1" applyFill="1" applyBorder="1" applyAlignment="1">
      <alignment horizontal="left" vertical="center" wrapText="1" indent="1" shrinkToFit="1"/>
    </xf>
    <xf numFmtId="0" fontId="61" fillId="0" borderId="26" xfId="50" applyFont="1" applyFill="1" applyBorder="1" applyAlignment="1">
      <alignment horizontal="left" vertical="center" indent="1" shrinkToFit="1"/>
    </xf>
    <xf numFmtId="0" fontId="61" fillId="0" borderId="24" xfId="50" applyFont="1" applyFill="1" applyBorder="1" applyAlignment="1">
      <alignment horizontal="left" vertical="center" indent="1" shrinkToFit="1"/>
    </xf>
    <xf numFmtId="0" fontId="61" fillId="0" borderId="81" xfId="50" applyFont="1" applyFill="1" applyBorder="1" applyAlignment="1">
      <alignment horizontal="left" vertical="center" indent="1" shrinkToFit="1"/>
    </xf>
    <xf numFmtId="0" fontId="61" fillId="0" borderId="35" xfId="50" applyFont="1" applyFill="1" applyBorder="1" applyAlignment="1">
      <alignment horizontal="left" vertical="center" wrapText="1" indent="1" shrinkToFit="1"/>
    </xf>
    <xf numFmtId="0" fontId="61" fillId="0" borderId="37" xfId="50" applyFont="1" applyFill="1" applyBorder="1" applyAlignment="1">
      <alignment horizontal="left" vertical="center" wrapText="1" indent="1" shrinkToFit="1"/>
    </xf>
    <xf numFmtId="0" fontId="61" fillId="0" borderId="38" xfId="50" applyFont="1" applyFill="1" applyBorder="1" applyAlignment="1">
      <alignment horizontal="left" vertical="center" indent="1" shrinkToFit="1"/>
    </xf>
    <xf numFmtId="0" fontId="61" fillId="0" borderId="78" xfId="50" applyFont="1" applyFill="1" applyBorder="1" applyAlignment="1">
      <alignment horizontal="left" vertical="center" indent="1" shrinkToFit="1"/>
    </xf>
    <xf numFmtId="0" fontId="61" fillId="0" borderId="37" xfId="50" applyFont="1" applyFill="1" applyBorder="1" applyAlignment="1">
      <alignment horizontal="left" vertical="center" indent="1" shrinkToFit="1"/>
    </xf>
    <xf numFmtId="0" fontId="62" fillId="0" borderId="50" xfId="64" applyFont="1" applyBorder="1" applyAlignment="1">
      <alignment horizontal="center" vertical="center" shrinkToFit="1"/>
    </xf>
    <xf numFmtId="0" fontId="68" fillId="0" borderId="73" xfId="50" applyFont="1" applyFill="1" applyBorder="1" applyAlignment="1">
      <alignment horizontal="center" vertical="center" shrinkToFit="1"/>
    </xf>
    <xf numFmtId="0" fontId="68" fillId="0" borderId="30" xfId="50" applyFont="1" applyFill="1" applyBorder="1" applyAlignment="1">
      <alignment horizontal="center" vertical="center" shrinkToFit="1"/>
    </xf>
    <xf numFmtId="0" fontId="68" fillId="0" borderId="29" xfId="50" applyFont="1" applyFill="1" applyBorder="1" applyAlignment="1">
      <alignment horizontal="center" vertical="center" shrinkToFit="1"/>
    </xf>
    <xf numFmtId="0" fontId="68" fillId="0" borderId="77" xfId="50" applyFont="1" applyFill="1" applyBorder="1" applyAlignment="1">
      <alignment horizontal="center" vertical="center" shrinkToFit="1"/>
    </xf>
    <xf numFmtId="0" fontId="61" fillId="0" borderId="0" xfId="64" applyFont="1" applyFill="1" applyAlignment="1">
      <alignment horizontal="left" vertical="center" shrinkToFit="1"/>
    </xf>
    <xf numFmtId="0" fontId="61" fillId="0" borderId="34" xfId="50" applyFont="1" applyFill="1" applyBorder="1" applyAlignment="1">
      <alignment horizontal="left" vertical="center" wrapText="1" indent="1" shrinkToFit="1"/>
    </xf>
    <xf numFmtId="0" fontId="61" fillId="0" borderId="11" xfId="50" applyFont="1" applyFill="1" applyBorder="1" applyAlignment="1">
      <alignment horizontal="left" vertical="center" indent="1" shrinkToFit="1"/>
    </xf>
    <xf numFmtId="0" fontId="61" fillId="0" borderId="14" xfId="50" applyFont="1" applyFill="1" applyBorder="1" applyAlignment="1">
      <alignment horizontal="left" vertical="center" indent="1" shrinkToFit="1"/>
    </xf>
    <xf numFmtId="0" fontId="62" fillId="0" borderId="50" xfId="64" applyFont="1" applyFill="1" applyBorder="1" applyAlignment="1">
      <alignment horizontal="center" vertical="center" shrinkToFit="1"/>
    </xf>
    <xf numFmtId="0" fontId="61" fillId="0" borderId="0" xfId="50" applyFont="1" applyFill="1" applyAlignment="1">
      <alignment horizontal="center" vertical="center" shrinkToFit="1"/>
    </xf>
    <xf numFmtId="0" fontId="61" fillId="0" borderId="38" xfId="50" applyFont="1" applyFill="1" applyBorder="1" applyAlignment="1">
      <alignment horizontal="center" vertical="center" shrinkToFit="1"/>
    </xf>
    <xf numFmtId="0" fontId="61" fillId="0" borderId="78" xfId="50" applyFont="1" applyFill="1" applyBorder="1" applyAlignment="1">
      <alignment horizontal="center" vertical="center" shrinkToFit="1"/>
    </xf>
    <xf numFmtId="181" fontId="68" fillId="0" borderId="73" xfId="50" applyNumberFormat="1" applyFont="1" applyFill="1" applyBorder="1" applyAlignment="1">
      <alignment horizontal="left" vertical="center" wrapText="1" indent="1"/>
    </xf>
    <xf numFmtId="181" fontId="68" fillId="0" borderId="30" xfId="50" applyNumberFormat="1" applyFont="1" applyFill="1" applyBorder="1" applyAlignment="1">
      <alignment horizontal="left" vertical="center" wrapText="1" indent="1"/>
    </xf>
    <xf numFmtId="0" fontId="61" fillId="0" borderId="22" xfId="50" applyFont="1" applyFill="1" applyBorder="1" applyAlignment="1">
      <alignment horizontal="left" vertical="center" wrapText="1" indent="1" shrinkToFit="1"/>
    </xf>
    <xf numFmtId="0" fontId="61" fillId="0" borderId="8" xfId="50" applyFont="1" applyFill="1" applyBorder="1" applyAlignment="1">
      <alignment horizontal="left" vertical="center" indent="1" shrinkToFit="1"/>
    </xf>
    <xf numFmtId="0" fontId="61" fillId="0" borderId="7" xfId="50" applyFont="1" applyFill="1" applyBorder="1" applyAlignment="1">
      <alignment horizontal="left" vertical="center" indent="1" shrinkToFit="1"/>
    </xf>
    <xf numFmtId="0" fontId="61" fillId="0" borderId="79" xfId="50" applyFont="1" applyFill="1" applyBorder="1" applyAlignment="1">
      <alignment horizontal="left" vertical="center" indent="1" shrinkToFit="1"/>
    </xf>
    <xf numFmtId="181" fontId="61" fillId="0" borderId="0" xfId="50" applyNumberFormat="1" applyFont="1" applyFill="1" applyBorder="1" applyAlignment="1">
      <alignment horizontal="left" vertical="center" wrapText="1"/>
    </xf>
    <xf numFmtId="0" fontId="61" fillId="0" borderId="13" xfId="50" applyFont="1" applyFill="1" applyBorder="1" applyAlignment="1">
      <alignment horizontal="left" vertical="center" wrapText="1"/>
    </xf>
    <xf numFmtId="0" fontId="61" fillId="0" borderId="33" xfId="50" applyFont="1" applyFill="1" applyBorder="1" applyAlignment="1">
      <alignment horizontal="left" vertical="center" wrapText="1"/>
    </xf>
    <xf numFmtId="38" fontId="2" fillId="0" borderId="12" xfId="40" applyFont="1" applyFill="1" applyBorder="1" applyAlignment="1">
      <alignment horizontal="right" vertical="center" wrapText="1"/>
    </xf>
    <xf numFmtId="38" fontId="2" fillId="0" borderId="12" xfId="40" applyFont="1" applyFill="1" applyBorder="1" applyAlignment="1">
      <alignment horizontal="right" vertical="center"/>
    </xf>
    <xf numFmtId="0" fontId="31" fillId="0" borderId="15" xfId="62" applyFont="1" applyFill="1" applyBorder="1" applyAlignment="1">
      <alignment vertical="center" wrapText="1" shrinkToFit="1"/>
    </xf>
    <xf numFmtId="0" fontId="16" fillId="0" borderId="16" xfId="62" applyFont="1" applyFill="1" applyBorder="1" applyAlignment="1">
      <alignment vertical="center" wrapText="1" shrinkToFit="1"/>
    </xf>
    <xf numFmtId="0" fontId="2" fillId="0" borderId="4" xfId="62" applyFont="1" applyBorder="1" applyAlignment="1">
      <alignment horizontal="center" vertical="center"/>
    </xf>
    <xf numFmtId="0" fontId="2" fillId="0" borderId="9" xfId="62" applyFont="1" applyBorder="1" applyAlignment="1">
      <alignment horizontal="center" vertical="center"/>
    </xf>
    <xf numFmtId="0" fontId="2" fillId="0" borderId="6" xfId="62" applyFont="1" applyBorder="1" applyAlignment="1">
      <alignment vertical="center"/>
    </xf>
    <xf numFmtId="0" fontId="2" fillId="0" borderId="11" xfId="62" applyFont="1" applyBorder="1" applyAlignment="1">
      <alignment vertical="center"/>
    </xf>
    <xf numFmtId="38" fontId="2" fillId="0" borderId="6" xfId="63" applyFont="1" applyFill="1" applyBorder="1" applyAlignment="1">
      <alignment vertical="center"/>
    </xf>
    <xf numFmtId="38" fontId="2" fillId="0" borderId="11" xfId="63" applyFont="1" applyFill="1" applyBorder="1" applyAlignment="1">
      <alignment vertical="center"/>
    </xf>
    <xf numFmtId="0" fontId="2" fillId="0" borderId="15" xfId="62" applyNumberFormat="1" applyFont="1" applyBorder="1" applyAlignment="1">
      <alignment horizontal="center" vertical="center"/>
    </xf>
    <xf numFmtId="49" fontId="2" fillId="0" borderId="16" xfId="62" applyNumberFormat="1" applyFont="1" applyBorder="1" applyAlignment="1">
      <alignment horizontal="center" vertical="center"/>
    </xf>
    <xf numFmtId="0" fontId="2" fillId="0" borderId="15" xfId="62" applyFont="1" applyFill="1" applyBorder="1" applyAlignment="1">
      <alignment vertical="center" wrapText="1" shrinkToFit="1"/>
    </xf>
    <xf numFmtId="0" fontId="12" fillId="0" borderId="16" xfId="62" applyFill="1" applyBorder="1" applyAlignment="1">
      <alignment vertical="center" wrapText="1" shrinkToFit="1"/>
    </xf>
    <xf numFmtId="0" fontId="9" fillId="0" borderId="15" xfId="62" applyFont="1" applyFill="1" applyBorder="1" applyAlignment="1">
      <alignment vertical="center" wrapText="1" shrinkToFit="1"/>
    </xf>
    <xf numFmtId="0" fontId="17" fillId="0" borderId="16" xfId="62" applyFont="1" applyFill="1" applyBorder="1" applyAlignment="1">
      <alignment vertical="center" wrapText="1" shrinkToFit="1"/>
    </xf>
    <xf numFmtId="38" fontId="2" fillId="0" borderId="15" xfId="40" applyFont="1" applyFill="1" applyBorder="1" applyAlignment="1">
      <alignment horizontal="right" vertical="center"/>
    </xf>
    <xf numFmtId="38" fontId="2" fillId="0" borderId="16" xfId="40" applyFont="1" applyFill="1" applyBorder="1" applyAlignment="1">
      <alignment horizontal="right" vertical="center"/>
    </xf>
    <xf numFmtId="0" fontId="14" fillId="0" borderId="10" xfId="62" applyFont="1" applyBorder="1" applyAlignment="1">
      <alignment horizontal="center" vertical="center" shrinkToFit="1"/>
    </xf>
    <xf numFmtId="0" fontId="2" fillId="0" borderId="13" xfId="62" applyFont="1" applyBorder="1" applyAlignment="1">
      <alignment horizontal="distributed" vertical="center" indent="1"/>
    </xf>
    <xf numFmtId="0" fontId="12" fillId="0" borderId="14" xfId="62" applyBorder="1" applyAlignment="1">
      <alignment horizontal="distributed" vertical="center" indent="1"/>
    </xf>
    <xf numFmtId="0" fontId="1" fillId="0" borderId="15" xfId="62" applyFont="1" applyFill="1" applyBorder="1" applyAlignment="1">
      <alignment vertical="center" wrapText="1" shrinkToFit="1"/>
    </xf>
    <xf numFmtId="0" fontId="15" fillId="0" borderId="16" xfId="62" applyFont="1" applyFill="1" applyBorder="1" applyAlignment="1">
      <alignment vertical="center" wrapText="1" shrinkToFit="1"/>
    </xf>
    <xf numFmtId="180" fontId="2" fillId="0" borderId="15" xfId="40" applyNumberFormat="1" applyFont="1" applyFill="1" applyBorder="1" applyAlignment="1">
      <alignment horizontal="right" vertical="center"/>
    </xf>
    <xf numFmtId="180" fontId="2" fillId="0" borderId="16" xfId="40" applyNumberFormat="1" applyFont="1" applyFill="1" applyBorder="1" applyAlignment="1">
      <alignment horizontal="right" vertical="center"/>
    </xf>
    <xf numFmtId="180" fontId="2" fillId="0" borderId="12" xfId="40" applyNumberFormat="1" applyFont="1" applyFill="1" applyBorder="1" applyAlignment="1">
      <alignment horizontal="right" vertical="center"/>
    </xf>
    <xf numFmtId="38" fontId="2" fillId="0" borderId="15" xfId="62" applyNumberFormat="1" applyFont="1" applyFill="1" applyBorder="1" applyAlignment="1">
      <alignment vertical="center" wrapText="1" shrinkToFit="1"/>
    </xf>
    <xf numFmtId="0" fontId="14" fillId="0" borderId="0" xfId="62" applyFont="1" applyAlignment="1">
      <alignment horizontal="center" vertical="center"/>
    </xf>
    <xf numFmtId="0" fontId="60" fillId="0" borderId="0" xfId="62" applyFont="1" applyBorder="1" applyAlignment="1">
      <alignment horizontal="left" vertical="center" wrapText="1"/>
    </xf>
  </cellXfs>
  <cellStyles count="6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COMP定番表書式" xfId="20"/>
    <cellStyle name="Header1" xfId="21"/>
    <cellStyle name="Header2" xfId="22"/>
    <cellStyle name="Normal_#18-Internet" xfId="23"/>
    <cellStyle name="アクセント 1" xfId="24" builtinId="29" customBuiltin="1"/>
    <cellStyle name="アクセント 2" xfId="25" builtinId="33" customBuiltin="1"/>
    <cellStyle name="アクセント 3" xfId="26" builtinId="37" customBuiltin="1"/>
    <cellStyle name="アクセント 4" xfId="27" builtinId="41" customBuiltin="1"/>
    <cellStyle name="アクセント 5" xfId="28" builtinId="45" customBuiltin="1"/>
    <cellStyle name="アクセント 6" xfId="29" builtinId="49" customBuiltin="1"/>
    <cellStyle name="タイトル" xfId="30" builtinId="15" customBuiltin="1"/>
    <cellStyle name="チェック セル" xfId="31" builtinId="23" customBuiltin="1"/>
    <cellStyle name="どちらでもない" xfId="32" builtinId="28" customBuiltin="1"/>
    <cellStyle name="メモ" xfId="33" builtinId="10" customBuiltin="1"/>
    <cellStyle name="リンク" xfId="34"/>
    <cellStyle name="リンク セル" xfId="35" builtinId="24" customBuiltin="1"/>
    <cellStyle name="悪い" xfId="36" builtinId="27" customBuiltin="1"/>
    <cellStyle name="強調" xfId="37"/>
    <cellStyle name="計算" xfId="38" builtinId="22" customBuiltin="1"/>
    <cellStyle name="警告文" xfId="39" builtinId="11" customBuiltin="1"/>
    <cellStyle name="桁区切り" xfId="40" builtinId="6"/>
    <cellStyle name="桁区切り 2" xfId="65"/>
    <cellStyle name="桁区切り 3" xfId="63"/>
    <cellStyle name="見出し 1" xfId="41" builtinId="16" customBuiltin="1"/>
    <cellStyle name="見出し 2" xfId="42" builtinId="17" customBuiltin="1"/>
    <cellStyle name="見出し 3" xfId="43" builtinId="18" customBuiltin="1"/>
    <cellStyle name="見出し 4" xfId="44" builtinId="19" customBuiltin="1"/>
    <cellStyle name="集計" xfId="45" builtinId="25" customBuiltin="1"/>
    <cellStyle name="出力" xfId="46" builtinId="21" customBuiltin="1"/>
    <cellStyle name="説明文" xfId="47" builtinId="53" customBuiltin="1"/>
    <cellStyle name="入力" xfId="48" builtinId="20" customBuiltin="1"/>
    <cellStyle name="破線" xfId="49"/>
    <cellStyle name="標準" xfId="0" builtinId="0"/>
    <cellStyle name="標準 2" xfId="50"/>
    <cellStyle name="標準 3" xfId="62"/>
    <cellStyle name="標準 4" xfId="51"/>
    <cellStyle name="標準 5" xfId="52"/>
    <cellStyle name="標準_Sheet1" xfId="53"/>
    <cellStyle name="標準_安曇野" xfId="54"/>
    <cellStyle name="標準_工事施工の特記仕様書" xfId="60"/>
    <cellStyle name="標準_参考資料" xfId="61"/>
    <cellStyle name="標準_単価情報明示（公表）" xfId="64"/>
    <cellStyle name="標準_明細書" xfId="55"/>
    <cellStyle name="標準戻し" xfId="56"/>
    <cellStyle name="別紙明細" xfId="57"/>
    <cellStyle name="未定義" xfId="58"/>
    <cellStyle name="良い" xfId="5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fsx01\gesui28_fs\&#38745;&#23713;&#30476;\&#27996;&#26494;&#24066;\&#33457;&#24029;&#30010;\&#35373;&#35336;&#26360;\&#32013;&#21697;&#29992;\&#33457;&#24029;NO.1&#25913;&#36896;&#29992;&#21407;&#264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1435;&#22353;&#22311;&#208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諸経費"/>
      <sheetName val="鏡"/>
      <sheetName val="内訳書"/>
      <sheetName val="中表紙"/>
      <sheetName val="A代価"/>
      <sheetName val="B代価"/>
      <sheetName val="C代価"/>
      <sheetName val="単価ﾃﾞｰﾀ"/>
      <sheetName val="C仮"/>
      <sheetName val="代価ﾃﾝﾌﾟﾚｰﾄ"/>
      <sheetName val="採用単価"/>
      <sheetName val="見積もり比較"/>
      <sheetName val="見積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コード</v>
          </cell>
          <cell r="B1" t="str">
            <v>名称</v>
          </cell>
          <cell r="C1" t="str">
            <v>規格</v>
          </cell>
          <cell r="D1" t="str">
            <v>単位</v>
          </cell>
          <cell r="E1" t="str">
            <v>単価</v>
          </cell>
          <cell r="F1" t="str">
            <v>摘要</v>
          </cell>
          <cell r="G1" t="str">
            <v>代価番号</v>
          </cell>
          <cell r="H1" t="str">
            <v>歩掛番号</v>
          </cell>
          <cell r="I1" t="str">
            <v>備考</v>
          </cell>
        </row>
        <row r="2">
          <cell r="A2" t="str">
            <v>dummy</v>
          </cell>
          <cell r="B2" t="str">
            <v>-</v>
          </cell>
          <cell r="C2" t="str">
            <v>-</v>
          </cell>
          <cell r="D2" t="str">
            <v>-</v>
          </cell>
          <cell r="E2">
            <v>0</v>
          </cell>
          <cell r="F2" t="str">
            <v>-</v>
          </cell>
        </row>
        <row r="3">
          <cell r="B3" t="str">
            <v>建設物価、積算資料は、H.13.8号 : 県単価はH.13年度版 : 歩掛は、H.12年度版</v>
          </cell>
        </row>
        <row r="5">
          <cell r="A5" t="str">
            <v>@0001</v>
          </cell>
          <cell r="B5" t="str">
            <v>内径150mm管布設工</v>
          </cell>
          <cell r="C5" t="str">
            <v>下水用ﾀﾞｸﾀｲﾙ鋳鉄管</v>
          </cell>
          <cell r="D5" t="str">
            <v>式</v>
          </cell>
          <cell r="E5">
            <v>0</v>
          </cell>
          <cell r="F5" t="str">
            <v>A-1</v>
          </cell>
          <cell r="G5">
            <v>1</v>
          </cell>
        </row>
        <row r="6">
          <cell r="A6" t="str">
            <v>@0002</v>
          </cell>
          <cell r="B6" t="str">
            <v>内径350mm管布設工</v>
          </cell>
          <cell r="C6" t="str">
            <v>ｴﾝﾋﾞ管</v>
          </cell>
          <cell r="D6" t="str">
            <v>式</v>
          </cell>
          <cell r="E6">
            <v>265050</v>
          </cell>
          <cell r="F6" t="str">
            <v>A-2</v>
          </cell>
          <cell r="G6">
            <v>2</v>
          </cell>
        </row>
        <row r="7">
          <cell r="A7" t="str">
            <v>@0025</v>
          </cell>
          <cell r="B7" t="str">
            <v>φ350mm管推進工</v>
          </cell>
          <cell r="C7" t="str">
            <v>φ500　鋼管ボーリング方式
（一重ケーシング式）</v>
          </cell>
          <cell r="D7" t="str">
            <v>式</v>
          </cell>
          <cell r="E7">
            <v>2074522</v>
          </cell>
          <cell r="F7" t="str">
            <v>A-3</v>
          </cell>
          <cell r="G7">
            <v>3</v>
          </cell>
        </row>
        <row r="8">
          <cell r="A8" t="str">
            <v>@0006</v>
          </cell>
          <cell r="B8" t="str">
            <v>組立３号マンホール設置工</v>
          </cell>
          <cell r="C8" t="str">
            <v>箇所</v>
          </cell>
          <cell r="D8" t="str">
            <v>箇所</v>
          </cell>
          <cell r="E8">
            <v>5410458</v>
          </cell>
          <cell r="F8" t="str">
            <v>A-4</v>
          </cell>
          <cell r="G8">
            <v>4</v>
          </cell>
        </row>
        <row r="9">
          <cell r="A9" t="str">
            <v>@0009</v>
          </cell>
          <cell r="B9" t="str">
            <v>付帯工</v>
          </cell>
          <cell r="C9" t="str">
            <v>式</v>
          </cell>
          <cell r="D9" t="str">
            <v>式</v>
          </cell>
          <cell r="E9">
            <v>1921467</v>
          </cell>
          <cell r="F9" t="str">
            <v>A-5</v>
          </cell>
          <cell r="G9">
            <v>5</v>
          </cell>
        </row>
        <row r="10">
          <cell r="A10" t="str">
            <v>@0010</v>
          </cell>
          <cell r="B10" t="str">
            <v>直接工事費計</v>
          </cell>
          <cell r="C10">
            <v>15273660</v>
          </cell>
          <cell r="D10" t="str">
            <v>Ｐ</v>
          </cell>
          <cell r="E10">
            <v>15273660</v>
          </cell>
          <cell r="F10" t="str">
            <v>Ｐ</v>
          </cell>
        </row>
        <row r="11">
          <cell r="A11" t="str">
            <v>@0011</v>
          </cell>
          <cell r="B11" t="str">
            <v>共通仮設費</v>
          </cell>
        </row>
        <row r="12">
          <cell r="A12" t="str">
            <v>@0012</v>
          </cell>
          <cell r="B12" t="str">
            <v>運搬費</v>
          </cell>
          <cell r="C12" t="str">
            <v>式</v>
          </cell>
          <cell r="D12" t="str">
            <v>式</v>
          </cell>
          <cell r="E12">
            <v>43874</v>
          </cell>
          <cell r="F12" t="str">
            <v>A-6</v>
          </cell>
          <cell r="G12">
            <v>6</v>
          </cell>
        </row>
        <row r="13">
          <cell r="A13" t="str">
            <v>@0013</v>
          </cell>
          <cell r="B13" t="str">
            <v>安全費</v>
          </cell>
          <cell r="C13" t="str">
            <v>式</v>
          </cell>
          <cell r="D13" t="str">
            <v>式</v>
          </cell>
          <cell r="E13">
            <v>612000</v>
          </cell>
          <cell r="F13" t="str">
            <v>A-7</v>
          </cell>
          <cell r="G13">
            <v>7</v>
          </cell>
        </row>
        <row r="14">
          <cell r="A14" t="str">
            <v>@0014</v>
          </cell>
          <cell r="B14" t="str">
            <v>役務費</v>
          </cell>
          <cell r="C14" t="str">
            <v>式</v>
          </cell>
          <cell r="D14" t="str">
            <v>式</v>
          </cell>
          <cell r="E14" t="str">
            <v>A-</v>
          </cell>
          <cell r="F14" t="str">
            <v>A-</v>
          </cell>
        </row>
        <row r="15">
          <cell r="A15" t="str">
            <v>@0015</v>
          </cell>
          <cell r="B15" t="str">
            <v>共通仮設費率</v>
          </cell>
          <cell r="C15" t="str">
            <v>式</v>
          </cell>
          <cell r="D15" t="str">
            <v>式</v>
          </cell>
          <cell r="E15">
            <v>3929912</v>
          </cell>
          <cell r="F15" t="str">
            <v>Ｋｒ=24.23
補正率 = 1.5
Ｐ×(Ｋｒ+補正率)</v>
          </cell>
        </row>
        <row r="16">
          <cell r="A16" t="str">
            <v>@0016</v>
          </cell>
          <cell r="B16" t="str">
            <v>共通仮設費計</v>
          </cell>
          <cell r="C16">
            <v>4585786</v>
          </cell>
          <cell r="D16">
            <v>4585786</v>
          </cell>
          <cell r="E16">
            <v>4585786</v>
          </cell>
        </row>
        <row r="17">
          <cell r="A17" t="str">
            <v>@0017</v>
          </cell>
          <cell r="B17" t="str">
            <v>純工事費</v>
          </cell>
          <cell r="C17">
            <v>19859446</v>
          </cell>
          <cell r="D17" t="str">
            <v>ＮＰ</v>
          </cell>
          <cell r="E17">
            <v>19859446</v>
          </cell>
          <cell r="F17" t="str">
            <v>ＮＰ</v>
          </cell>
        </row>
        <row r="18">
          <cell r="A18" t="str">
            <v>@0018</v>
          </cell>
          <cell r="B18" t="str">
            <v>現場管理費</v>
          </cell>
          <cell r="C18" t="str">
            <v>式</v>
          </cell>
          <cell r="D18" t="str">
            <v>式</v>
          </cell>
          <cell r="E18">
            <v>5477235</v>
          </cell>
          <cell r="F18" t="str">
            <v>Ｊｏ = 26.58
補正率 = 1.0
ＮＰ×(Ｊｏ+補正率)</v>
          </cell>
        </row>
        <row r="19">
          <cell r="A19" t="str">
            <v>@0019</v>
          </cell>
          <cell r="B19" t="str">
            <v>工事原価</v>
          </cell>
          <cell r="C19">
            <v>25336681</v>
          </cell>
          <cell r="D19" t="str">
            <v>ＣＰ</v>
          </cell>
          <cell r="E19">
            <v>25336681</v>
          </cell>
          <cell r="F19" t="str">
            <v>ＣＰ</v>
          </cell>
        </row>
        <row r="20">
          <cell r="A20" t="str">
            <v>@0020</v>
          </cell>
          <cell r="B20" t="str">
            <v>一般管理費</v>
          </cell>
          <cell r="C20" t="str">
            <v>式</v>
          </cell>
          <cell r="D20" t="str">
            <v>式</v>
          </cell>
          <cell r="E20">
            <v>3163319</v>
          </cell>
          <cell r="F20" t="str">
            <v>一般管理費率 = 12.69
ＣＰ×一般管理費率以内</v>
          </cell>
        </row>
        <row r="21">
          <cell r="A21" t="str">
            <v>@0021</v>
          </cell>
          <cell r="B21" t="str">
            <v>契約補償費</v>
          </cell>
          <cell r="C21" t="str">
            <v>式</v>
          </cell>
          <cell r="D21" t="str">
            <v>式</v>
          </cell>
          <cell r="E21">
            <v>10134</v>
          </cell>
          <cell r="F21" t="str">
            <v>補正率 = 0.04
ＣＰ×補正率</v>
          </cell>
        </row>
        <row r="22">
          <cell r="A22" t="str">
            <v>@0022</v>
          </cell>
          <cell r="B22" t="str">
            <v>工事価格</v>
          </cell>
          <cell r="C22">
            <v>28500000</v>
          </cell>
          <cell r="D22">
            <v>28500000</v>
          </cell>
          <cell r="E22">
            <v>28500000</v>
          </cell>
        </row>
        <row r="23">
          <cell r="A23" t="str">
            <v>@0023</v>
          </cell>
          <cell r="B23" t="str">
            <v>消費税相当額</v>
          </cell>
          <cell r="C23" t="str">
            <v>式</v>
          </cell>
          <cell r="D23" t="str">
            <v>式</v>
          </cell>
          <cell r="E23">
            <v>1425000</v>
          </cell>
          <cell r="F23" t="str">
            <v>工事価格の5％</v>
          </cell>
        </row>
        <row r="24">
          <cell r="A24" t="str">
            <v>@0024</v>
          </cell>
          <cell r="B24" t="str">
            <v>本工事費</v>
          </cell>
          <cell r="C24">
            <v>29925000</v>
          </cell>
          <cell r="D24" t="str">
            <v>2 経費率</v>
          </cell>
          <cell r="E24">
            <v>29925000</v>
          </cell>
          <cell r="F24" t="str">
            <v>2 経費率</v>
          </cell>
          <cell r="G24" t="str">
            <v>2 経費率</v>
          </cell>
          <cell r="H24" t="str">
            <v>2 経費率</v>
          </cell>
        </row>
        <row r="29">
          <cell r="A29" t="str">
            <v>#00</v>
          </cell>
          <cell r="B29" t="str">
            <v xml:space="preserve">                計</v>
          </cell>
        </row>
        <row r="30">
          <cell r="A30" t="str">
            <v>#01</v>
          </cell>
          <cell r="B30" t="str">
            <v>諸雑費</v>
          </cell>
          <cell r="C30" t="str">
            <v>式</v>
          </cell>
          <cell r="D30" t="str">
            <v>式</v>
          </cell>
        </row>
        <row r="31">
          <cell r="A31" t="str">
            <v>#02</v>
          </cell>
          <cell r="B31" t="str">
            <v xml:space="preserve">              1m3当り</v>
          </cell>
        </row>
        <row r="32">
          <cell r="A32" t="str">
            <v>#03</v>
          </cell>
          <cell r="B32" t="str">
            <v xml:space="preserve">              1ｍ当り</v>
          </cell>
        </row>
        <row r="33">
          <cell r="A33" t="str">
            <v>#04</v>
          </cell>
          <cell r="B33" t="str">
            <v xml:space="preserve">              1m2当り</v>
          </cell>
        </row>
        <row r="34">
          <cell r="A34" t="str">
            <v>#05</v>
          </cell>
          <cell r="B34" t="str">
            <v xml:space="preserve">              撤去工</v>
          </cell>
          <cell r="C34" t="str">
            <v>１ｍ当り</v>
          </cell>
        </row>
        <row r="35">
          <cell r="A35" t="str">
            <v>#06</v>
          </cell>
          <cell r="B35" t="str">
            <v xml:space="preserve">              復旧工</v>
          </cell>
          <cell r="C35" t="str">
            <v>１ｍ当り</v>
          </cell>
        </row>
        <row r="36">
          <cell r="A36" t="str">
            <v>#07</v>
          </cell>
          <cell r="B36" t="str">
            <v xml:space="preserve">              1枚当り</v>
          </cell>
        </row>
        <row r="37">
          <cell r="A37" t="str">
            <v>#08</v>
          </cell>
          <cell r="B37" t="str">
            <v xml:space="preserve">              1ｔ当り</v>
          </cell>
        </row>
        <row r="38">
          <cell r="A38" t="str">
            <v>#09</v>
          </cell>
          <cell r="B38" t="str">
            <v xml:space="preserve">               小計</v>
          </cell>
        </row>
        <row r="39">
          <cell r="A39" t="str">
            <v>#10</v>
          </cell>
          <cell r="B39" t="str">
            <v>雑材料</v>
          </cell>
          <cell r="C39" t="str">
            <v>式</v>
          </cell>
          <cell r="D39" t="str">
            <v>式</v>
          </cell>
        </row>
        <row r="41">
          <cell r="B41" t="str">
            <v>浜松市</v>
          </cell>
        </row>
        <row r="42">
          <cell r="A42" t="str">
            <v>R0010</v>
          </cell>
          <cell r="B42" t="str">
            <v>特殊作業員</v>
          </cell>
          <cell r="C42" t="str">
            <v>人</v>
          </cell>
          <cell r="D42" t="str">
            <v>人</v>
          </cell>
          <cell r="E42">
            <v>21400</v>
          </cell>
        </row>
        <row r="43">
          <cell r="A43" t="str">
            <v>R0020</v>
          </cell>
          <cell r="B43" t="str">
            <v>普通作業員</v>
          </cell>
          <cell r="C43" t="str">
            <v>人</v>
          </cell>
          <cell r="D43" t="str">
            <v>人</v>
          </cell>
          <cell r="E43">
            <v>17000</v>
          </cell>
        </row>
        <row r="44">
          <cell r="A44" t="str">
            <v>R0025</v>
          </cell>
          <cell r="B44" t="str">
            <v>交通整理員</v>
          </cell>
          <cell r="C44" t="str">
            <v>人</v>
          </cell>
          <cell r="D44" t="str">
            <v>人</v>
          </cell>
          <cell r="E44">
            <v>9000</v>
          </cell>
        </row>
        <row r="45">
          <cell r="A45" t="str">
            <v>R0040</v>
          </cell>
          <cell r="B45" t="str">
            <v>とび工</v>
          </cell>
          <cell r="C45" t="str">
            <v>人</v>
          </cell>
          <cell r="D45" t="str">
            <v>人</v>
          </cell>
          <cell r="E45">
            <v>18500</v>
          </cell>
        </row>
        <row r="46">
          <cell r="A46" t="str">
            <v>R0090</v>
          </cell>
          <cell r="B46" t="str">
            <v>型枠工</v>
          </cell>
          <cell r="C46" t="str">
            <v>人</v>
          </cell>
          <cell r="D46" t="str">
            <v>人</v>
          </cell>
          <cell r="E46">
            <v>20600</v>
          </cell>
        </row>
        <row r="47">
          <cell r="A47" t="str">
            <v>R0100</v>
          </cell>
          <cell r="B47" t="str">
            <v>溶接工</v>
          </cell>
          <cell r="C47" t="str">
            <v>人</v>
          </cell>
          <cell r="D47" t="str">
            <v>人</v>
          </cell>
          <cell r="E47">
            <v>20300</v>
          </cell>
        </row>
        <row r="48">
          <cell r="A48" t="str">
            <v>R0120</v>
          </cell>
          <cell r="B48" t="str">
            <v>特殊運転手</v>
          </cell>
          <cell r="C48" t="str">
            <v>人</v>
          </cell>
          <cell r="D48" t="str">
            <v>人</v>
          </cell>
          <cell r="E48">
            <v>20400</v>
          </cell>
        </row>
        <row r="49">
          <cell r="A49" t="str">
            <v>R0130</v>
          </cell>
          <cell r="B49" t="str">
            <v>一般運転手</v>
          </cell>
          <cell r="C49" t="str">
            <v>人</v>
          </cell>
          <cell r="D49" t="str">
            <v>人</v>
          </cell>
          <cell r="E49">
            <v>19100</v>
          </cell>
        </row>
        <row r="50">
          <cell r="A50" t="str">
            <v>R0150</v>
          </cell>
          <cell r="B50" t="str">
            <v>土木一般世話役</v>
          </cell>
          <cell r="C50" t="str">
            <v>人</v>
          </cell>
          <cell r="D50" t="str">
            <v>人</v>
          </cell>
          <cell r="E50">
            <v>26600</v>
          </cell>
        </row>
        <row r="51">
          <cell r="A51" t="str">
            <v>R0190</v>
          </cell>
          <cell r="B51" t="str">
            <v>左官</v>
          </cell>
          <cell r="C51" t="str">
            <v>人</v>
          </cell>
          <cell r="D51" t="str">
            <v>人</v>
          </cell>
          <cell r="E51">
            <v>18000</v>
          </cell>
        </row>
        <row r="52">
          <cell r="A52" t="str">
            <v>R0070</v>
          </cell>
          <cell r="B52" t="str">
            <v>電工</v>
          </cell>
          <cell r="C52" t="str">
            <v>人</v>
          </cell>
          <cell r="D52" t="str">
            <v>人</v>
          </cell>
          <cell r="E52">
            <v>17900</v>
          </cell>
        </row>
        <row r="53">
          <cell r="A53" t="str">
            <v>R0200</v>
          </cell>
          <cell r="B53" t="str">
            <v>配管工</v>
          </cell>
          <cell r="C53" t="str">
            <v>人</v>
          </cell>
          <cell r="D53" t="str">
            <v>人</v>
          </cell>
          <cell r="E53">
            <v>18600</v>
          </cell>
        </row>
        <row r="54">
          <cell r="A54" t="str">
            <v>R0350</v>
          </cell>
          <cell r="B54" t="str">
            <v>トンネル特殊工</v>
          </cell>
          <cell r="C54" t="str">
            <v>人</v>
          </cell>
          <cell r="D54" t="str">
            <v>人</v>
          </cell>
          <cell r="E54">
            <v>23500</v>
          </cell>
        </row>
        <row r="55">
          <cell r="A55" t="str">
            <v>R0050</v>
          </cell>
          <cell r="B55" t="str">
            <v>石工</v>
          </cell>
          <cell r="C55" t="str">
            <v>人</v>
          </cell>
          <cell r="D55" t="str">
            <v>人</v>
          </cell>
          <cell r="E55">
            <v>30000</v>
          </cell>
        </row>
        <row r="56">
          <cell r="A56" t="str">
            <v>R0030</v>
          </cell>
          <cell r="B56" t="str">
            <v>鉄筋工</v>
          </cell>
          <cell r="C56" t="str">
            <v>人</v>
          </cell>
          <cell r="D56" t="str">
            <v>人</v>
          </cell>
          <cell r="E56">
            <v>18400</v>
          </cell>
        </row>
        <row r="60">
          <cell r="A60" t="str">
            <v>T1200</v>
          </cell>
          <cell r="B60" t="str">
            <v>電力料</v>
          </cell>
          <cell r="C60" t="str">
            <v>kWh</v>
          </cell>
          <cell r="D60" t="str">
            <v>kWh</v>
          </cell>
          <cell r="E60">
            <v>12.88</v>
          </cell>
        </row>
        <row r="61">
          <cell r="A61" t="str">
            <v>T1245</v>
          </cell>
          <cell r="B61" t="str">
            <v>アスファルト乳剤</v>
          </cell>
          <cell r="C61" t="str">
            <v>ﾌﾟﾗｲﾑ用</v>
          </cell>
          <cell r="D61" t="str">
            <v></v>
          </cell>
          <cell r="E61">
            <v>68</v>
          </cell>
        </row>
        <row r="62">
          <cell r="A62" t="str">
            <v>T1322</v>
          </cell>
          <cell r="B62" t="str">
            <v>アスファルト乳剤</v>
          </cell>
          <cell r="C62" t="str">
            <v>PK1～2</v>
          </cell>
          <cell r="D62" t="str">
            <v></v>
          </cell>
          <cell r="E62">
            <v>49</v>
          </cell>
        </row>
        <row r="63">
          <cell r="A63" t="str">
            <v>T1320</v>
          </cell>
          <cell r="B63" t="str">
            <v>アスファルト乳剤</v>
          </cell>
          <cell r="C63" t="str">
            <v>PK3～4</v>
          </cell>
          <cell r="D63" t="str">
            <v></v>
          </cell>
          <cell r="E63">
            <v>45</v>
          </cell>
        </row>
        <row r="64">
          <cell r="A64" t="str">
            <v>T1700</v>
          </cell>
          <cell r="B64" t="str">
            <v>セメント</v>
          </cell>
          <cell r="C64" t="str">
            <v>高炉ｾﾒﾝﾄ</v>
          </cell>
          <cell r="D64" t="str">
            <v>t</v>
          </cell>
          <cell r="E64">
            <v>18000</v>
          </cell>
        </row>
        <row r="65">
          <cell r="A65" t="str">
            <v>T1815</v>
          </cell>
          <cell r="B65" t="str">
            <v>生コンクリート</v>
          </cell>
          <cell r="C65" t="str">
            <v>F18-8-25</v>
          </cell>
          <cell r="D65" t="str">
            <v>m3</v>
          </cell>
          <cell r="E65">
            <v>9700</v>
          </cell>
        </row>
        <row r="66">
          <cell r="A66" t="str">
            <v>T1816</v>
          </cell>
          <cell r="B66" t="str">
            <v>生コンクリート</v>
          </cell>
          <cell r="C66" t="str">
            <v>F24-8-25</v>
          </cell>
          <cell r="D66" t="str">
            <v>m3</v>
          </cell>
          <cell r="E66">
            <v>10000</v>
          </cell>
        </row>
        <row r="67">
          <cell r="A67" t="str">
            <v>T1851A</v>
          </cell>
          <cell r="B67" t="str">
            <v>再生粗粒アスコン</v>
          </cell>
          <cell r="C67" t="str">
            <v>t</v>
          </cell>
          <cell r="D67" t="str">
            <v>t</v>
          </cell>
          <cell r="E67">
            <v>10500</v>
          </cell>
          <cell r="F67" t="str">
            <v>入手単価１種類</v>
          </cell>
        </row>
        <row r="68">
          <cell r="A68" t="str">
            <v>T1851B</v>
          </cell>
          <cell r="B68" t="str">
            <v>再生密粒アスコン</v>
          </cell>
          <cell r="C68" t="str">
            <v>t</v>
          </cell>
          <cell r="D68" t="str">
            <v>t</v>
          </cell>
          <cell r="E68">
            <v>10500</v>
          </cell>
          <cell r="F68" t="str">
            <v>入手単価１種類</v>
          </cell>
        </row>
        <row r="69">
          <cell r="A69" t="str">
            <v>T1851C</v>
          </cell>
          <cell r="B69" t="str">
            <v>再生細粒アスコン</v>
          </cell>
          <cell r="C69" t="str">
            <v>t</v>
          </cell>
          <cell r="D69" t="str">
            <v>t</v>
          </cell>
          <cell r="E69">
            <v>10500</v>
          </cell>
          <cell r="F69" t="str">
            <v>入手単価１種類</v>
          </cell>
        </row>
        <row r="70">
          <cell r="A70" t="str">
            <v>T1850A</v>
          </cell>
          <cell r="B70" t="str">
            <v>粗粒アスコン</v>
          </cell>
          <cell r="C70" t="str">
            <v>t</v>
          </cell>
          <cell r="D70" t="str">
            <v>t</v>
          </cell>
          <cell r="E70">
            <v>7700</v>
          </cell>
        </row>
        <row r="71">
          <cell r="A71" t="str">
            <v>T1850B</v>
          </cell>
          <cell r="B71" t="str">
            <v>密粒アスコン</v>
          </cell>
          <cell r="C71" t="str">
            <v>t</v>
          </cell>
          <cell r="D71" t="str">
            <v>t</v>
          </cell>
          <cell r="E71">
            <v>7900</v>
          </cell>
        </row>
        <row r="72">
          <cell r="A72" t="str">
            <v>T1850C</v>
          </cell>
          <cell r="B72" t="str">
            <v>細粒アスコン</v>
          </cell>
          <cell r="C72" t="str">
            <v>t</v>
          </cell>
          <cell r="D72" t="str">
            <v>t</v>
          </cell>
          <cell r="E72">
            <v>8100</v>
          </cell>
        </row>
        <row r="73">
          <cell r="A73" t="str">
            <v>T1900</v>
          </cell>
          <cell r="B73" t="str">
            <v>砕石</v>
          </cell>
          <cell r="C73" t="str">
            <v>C-30</v>
          </cell>
          <cell r="D73" t="str">
            <v>m3</v>
          </cell>
          <cell r="E73">
            <v>3200</v>
          </cell>
        </row>
        <row r="74">
          <cell r="A74" t="str">
            <v>T1921</v>
          </cell>
          <cell r="B74" t="str">
            <v>粒調砕石</v>
          </cell>
          <cell r="C74" t="str">
            <v>M-30</v>
          </cell>
          <cell r="D74" t="str">
            <v>m3</v>
          </cell>
          <cell r="E74">
            <v>3500</v>
          </cell>
        </row>
        <row r="75">
          <cell r="A75" t="str">
            <v>T1951</v>
          </cell>
          <cell r="B75" t="str">
            <v>路床用砕石</v>
          </cell>
          <cell r="C75" t="str">
            <v>m3</v>
          </cell>
          <cell r="D75" t="str">
            <v>m3</v>
          </cell>
          <cell r="E75">
            <v>2900</v>
          </cell>
        </row>
        <row r="76">
          <cell r="A76" t="str">
            <v>T1930A</v>
          </cell>
          <cell r="B76" t="str">
            <v>砂</v>
          </cell>
          <cell r="C76" t="str">
            <v>基礎用及び埋戻し用砂</v>
          </cell>
          <cell r="D76" t="str">
            <v>m3</v>
          </cell>
          <cell r="E76">
            <v>3600</v>
          </cell>
        </row>
        <row r="77">
          <cell r="A77" t="str">
            <v>T1930B</v>
          </cell>
          <cell r="B77" t="str">
            <v>砂</v>
          </cell>
          <cell r="C77" t="str">
            <v>路床用砂</v>
          </cell>
          <cell r="D77" t="str">
            <v>m3</v>
          </cell>
          <cell r="E77">
            <v>1900</v>
          </cell>
        </row>
        <row r="78">
          <cell r="A78" t="str">
            <v>T1931</v>
          </cell>
          <cell r="B78" t="str">
            <v>微砂</v>
          </cell>
          <cell r="C78" t="str">
            <v>m3</v>
          </cell>
          <cell r="D78" t="str">
            <v>m3</v>
          </cell>
          <cell r="E78">
            <v>4870</v>
          </cell>
        </row>
        <row r="79">
          <cell r="A79" t="str">
            <v>T1992</v>
          </cell>
          <cell r="B79" t="str">
            <v>再生砕石</v>
          </cell>
          <cell r="C79" t="str">
            <v>RB-40</v>
          </cell>
          <cell r="D79" t="str">
            <v>m3</v>
          </cell>
          <cell r="E79">
            <v>1900</v>
          </cell>
          <cell r="F79" t="str">
            <v>路床用</v>
          </cell>
          <cell r="G79" t="str">
            <v>路床用</v>
          </cell>
          <cell r="H79" t="str">
            <v>路床用</v>
          </cell>
          <cell r="I79" t="str">
            <v>路床用</v>
          </cell>
        </row>
        <row r="80">
          <cell r="A80" t="str">
            <v>T1993</v>
          </cell>
          <cell r="B80" t="str">
            <v>再生砕石</v>
          </cell>
          <cell r="C80" t="str">
            <v>RC-40</v>
          </cell>
          <cell r="D80" t="str">
            <v>m3</v>
          </cell>
          <cell r="E80">
            <v>2000</v>
          </cell>
          <cell r="F80" t="str">
            <v>下層路盤用</v>
          </cell>
          <cell r="G80" t="str">
            <v>下層路盤用</v>
          </cell>
          <cell r="H80" t="str">
            <v>下層路盤用</v>
          </cell>
          <cell r="I80" t="str">
            <v>下層路盤用</v>
          </cell>
        </row>
        <row r="81">
          <cell r="A81" t="str">
            <v>T1994</v>
          </cell>
          <cell r="B81" t="str">
            <v>再生砕石</v>
          </cell>
          <cell r="C81" t="str">
            <v>RC-30</v>
          </cell>
          <cell r="D81" t="str">
            <v>m3</v>
          </cell>
          <cell r="E81">
            <v>2300</v>
          </cell>
          <cell r="F81" t="str">
            <v>下層路盤用</v>
          </cell>
          <cell r="G81" t="str">
            <v>下層路盤用</v>
          </cell>
          <cell r="H81" t="str">
            <v>下層路盤用</v>
          </cell>
          <cell r="I81" t="str">
            <v>下層路盤用</v>
          </cell>
        </row>
        <row r="82">
          <cell r="A82" t="str">
            <v>T8100</v>
          </cell>
          <cell r="B82" t="str">
            <v>トラッククレーン賃料</v>
          </cell>
          <cell r="C82" t="str">
            <v>油圧式4.8～4.9t吊</v>
          </cell>
          <cell r="D82" t="str">
            <v>日</v>
          </cell>
          <cell r="E82">
            <v>24000</v>
          </cell>
        </row>
        <row r="83">
          <cell r="A83" t="str">
            <v>T7100A</v>
          </cell>
          <cell r="B83" t="str">
            <v>トラッククレーン賃料</v>
          </cell>
          <cell r="C83" t="str">
            <v>油圧式10～11t吊</v>
          </cell>
          <cell r="D83" t="str">
            <v>日</v>
          </cell>
          <cell r="E83">
            <v>28800</v>
          </cell>
        </row>
        <row r="84">
          <cell r="A84" t="str">
            <v>T7100B</v>
          </cell>
          <cell r="B84" t="str">
            <v>トラッククレーン賃料</v>
          </cell>
          <cell r="C84" t="str">
            <v>油圧式15～16t吊</v>
          </cell>
          <cell r="D84" t="str">
            <v>日</v>
          </cell>
          <cell r="E84">
            <v>32000</v>
          </cell>
        </row>
        <row r="85">
          <cell r="A85" t="str">
            <v>T7100C</v>
          </cell>
          <cell r="B85" t="str">
            <v>トラッククレーン賃料</v>
          </cell>
          <cell r="C85" t="str">
            <v>油圧式20～22t吊</v>
          </cell>
          <cell r="D85" t="str">
            <v>日</v>
          </cell>
          <cell r="E85">
            <v>36400</v>
          </cell>
        </row>
        <row r="86">
          <cell r="A86" t="str">
            <v>T7103</v>
          </cell>
          <cell r="B86" t="str">
            <v>ホイールクレーン賃料</v>
          </cell>
          <cell r="C86" t="str">
            <v>油圧式25t吊</v>
          </cell>
          <cell r="D86" t="str">
            <v>日</v>
          </cell>
          <cell r="E86">
            <v>44000</v>
          </cell>
        </row>
        <row r="87">
          <cell r="A87" t="str">
            <v>T7205B</v>
          </cell>
          <cell r="B87" t="str">
            <v>型枠工</v>
          </cell>
          <cell r="C87" t="str">
            <v>簡易型枠</v>
          </cell>
          <cell r="D87" t="str">
            <v>m2</v>
          </cell>
          <cell r="E87">
            <v>3486</v>
          </cell>
        </row>
        <row r="88">
          <cell r="A88" t="str">
            <v>T777</v>
          </cell>
          <cell r="B88" t="str">
            <v>型枠工</v>
          </cell>
          <cell r="C88" t="str">
            <v>小型構造物Ⅱ</v>
          </cell>
          <cell r="D88" t="str">
            <v>m2</v>
          </cell>
          <cell r="E88">
            <v>6029</v>
          </cell>
        </row>
        <row r="89">
          <cell r="A89" t="str">
            <v>T7205A</v>
          </cell>
          <cell r="B89" t="str">
            <v>型枠工</v>
          </cell>
          <cell r="C89" t="str">
            <v>鉄筋</v>
          </cell>
          <cell r="D89" t="str">
            <v>m2</v>
          </cell>
          <cell r="E89">
            <v>6070</v>
          </cell>
        </row>
        <row r="90">
          <cell r="A90" t="str">
            <v>T7205C</v>
          </cell>
          <cell r="B90" t="str">
            <v>型枠工</v>
          </cell>
          <cell r="C90" t="str">
            <v>無筋</v>
          </cell>
          <cell r="D90" t="str">
            <v>m2</v>
          </cell>
          <cell r="E90">
            <v>6070</v>
          </cell>
        </row>
        <row r="91">
          <cell r="A91" t="str">
            <v>T7506</v>
          </cell>
          <cell r="B91" t="str">
            <v>アスファルト廃材処理費</v>
          </cell>
          <cell r="C91" t="str">
            <v>40cm以下</v>
          </cell>
          <cell r="D91" t="str">
            <v>t</v>
          </cell>
          <cell r="E91">
            <v>1300</v>
          </cell>
        </row>
        <row r="92">
          <cell r="A92" t="str">
            <v>T7504A</v>
          </cell>
          <cell r="B92" t="str">
            <v>コンクリート廃材処理費</v>
          </cell>
          <cell r="C92" t="str">
            <v>無筋 30cm以下</v>
          </cell>
          <cell r="D92" t="str">
            <v>t</v>
          </cell>
          <cell r="E92">
            <v>1220</v>
          </cell>
        </row>
        <row r="93">
          <cell r="A93" t="str">
            <v>T7504B</v>
          </cell>
          <cell r="B93" t="str">
            <v>コンクリート廃材処理費</v>
          </cell>
          <cell r="C93" t="str">
            <v>鉄筋 30cm以下</v>
          </cell>
          <cell r="D93" t="str">
            <v>t</v>
          </cell>
          <cell r="E93">
            <v>1780</v>
          </cell>
        </row>
        <row r="94">
          <cell r="A94" t="str">
            <v>T7504C</v>
          </cell>
          <cell r="B94" t="str">
            <v>コンクリート廃材処理費</v>
          </cell>
          <cell r="C94" t="str">
            <v>道路用ｺﾝｸﾘｰﾄ製品 30cm以下</v>
          </cell>
          <cell r="D94" t="str">
            <v>t</v>
          </cell>
          <cell r="E94">
            <v>2520</v>
          </cell>
        </row>
        <row r="95">
          <cell r="A95" t="str">
            <v>T9266B</v>
          </cell>
          <cell r="B95" t="str">
            <v>ブレード損耗費</v>
          </cell>
          <cell r="C95" t="str">
            <v>φ30cm</v>
          </cell>
          <cell r="D95" t="str">
            <v>枚</v>
          </cell>
          <cell r="E95">
            <v>38100</v>
          </cell>
        </row>
        <row r="96">
          <cell r="A96" t="str">
            <v>T9266A</v>
          </cell>
          <cell r="B96" t="str">
            <v>ブレード損耗費</v>
          </cell>
          <cell r="C96" t="str">
            <v>φ40cm</v>
          </cell>
          <cell r="D96" t="str">
            <v>枚</v>
          </cell>
          <cell r="E96">
            <v>66600</v>
          </cell>
        </row>
        <row r="97">
          <cell r="A97" t="str">
            <v>T1220</v>
          </cell>
          <cell r="B97" t="str">
            <v>軽油</v>
          </cell>
          <cell r="C97" t="str">
            <v></v>
          </cell>
          <cell r="D97" t="str">
            <v></v>
          </cell>
          <cell r="E97">
            <v>77</v>
          </cell>
        </row>
        <row r="98">
          <cell r="A98" t="str">
            <v>T1221</v>
          </cell>
          <cell r="B98" t="str">
            <v>ガソリン</v>
          </cell>
          <cell r="C98" t="str">
            <v>レギュラー</v>
          </cell>
          <cell r="D98" t="str">
            <v></v>
          </cell>
          <cell r="E98">
            <v>97</v>
          </cell>
        </row>
        <row r="99">
          <cell r="A99" t="str">
            <v>T4500</v>
          </cell>
          <cell r="B99" t="str">
            <v>溶接棒</v>
          </cell>
          <cell r="C99" t="str">
            <v>φ3.2～5.0</v>
          </cell>
          <cell r="D99" t="str">
            <v>kg</v>
          </cell>
          <cell r="E99">
            <v>320</v>
          </cell>
        </row>
        <row r="100">
          <cell r="A100" t="str">
            <v>T1360</v>
          </cell>
          <cell r="B100" t="str">
            <v>酸素</v>
          </cell>
          <cell r="C100" t="str">
            <v>m3</v>
          </cell>
          <cell r="D100" t="str">
            <v>m3</v>
          </cell>
          <cell r="E100">
            <v>245</v>
          </cell>
        </row>
        <row r="101">
          <cell r="A101" t="str">
            <v>T1350</v>
          </cell>
          <cell r="B101" t="str">
            <v>アセチレン</v>
          </cell>
          <cell r="C101" t="str">
            <v>kg</v>
          </cell>
          <cell r="D101" t="str">
            <v>kg</v>
          </cell>
          <cell r="E101">
            <v>990</v>
          </cell>
        </row>
        <row r="102">
          <cell r="A102" t="str">
            <v>T0805C</v>
          </cell>
          <cell r="B102" t="str">
            <v>白線工</v>
          </cell>
          <cell r="C102" t="str">
            <v>実線　B=15cm</v>
          </cell>
          <cell r="D102" t="str">
            <v>ｍ</v>
          </cell>
          <cell r="E102">
            <v>265</v>
          </cell>
        </row>
        <row r="103">
          <cell r="A103" t="str">
            <v>T0805A</v>
          </cell>
          <cell r="B103" t="str">
            <v>白線工</v>
          </cell>
          <cell r="C103" t="str">
            <v>横断線　B=30cm</v>
          </cell>
          <cell r="D103" t="str">
            <v>ｍ</v>
          </cell>
          <cell r="E103">
            <v>545</v>
          </cell>
        </row>
        <row r="104">
          <cell r="A104" t="str">
            <v>T0805B</v>
          </cell>
          <cell r="B104" t="str">
            <v>白線工</v>
          </cell>
          <cell r="C104" t="str">
            <v>横断線　B=45cm</v>
          </cell>
          <cell r="D104" t="str">
            <v>ｍ</v>
          </cell>
          <cell r="E104">
            <v>665</v>
          </cell>
        </row>
        <row r="105">
          <cell r="A105" t="str">
            <v>T0806</v>
          </cell>
          <cell r="B105" t="str">
            <v>黄線工</v>
          </cell>
          <cell r="C105" t="str">
            <v>実線　B=20cm</v>
          </cell>
          <cell r="D105" t="str">
            <v>ｍ</v>
          </cell>
          <cell r="E105">
            <v>305</v>
          </cell>
        </row>
        <row r="106">
          <cell r="A106" t="str">
            <v>T0807A</v>
          </cell>
          <cell r="B106" t="str">
            <v>文字</v>
          </cell>
          <cell r="C106" t="str">
            <v>白</v>
          </cell>
          <cell r="D106" t="str">
            <v>ｍ</v>
          </cell>
          <cell r="E106">
            <v>530</v>
          </cell>
        </row>
        <row r="107">
          <cell r="A107" t="str">
            <v>T0807B</v>
          </cell>
          <cell r="B107" t="str">
            <v>矢印</v>
          </cell>
          <cell r="C107" t="str">
            <v>白</v>
          </cell>
          <cell r="D107" t="str">
            <v>ｍ</v>
          </cell>
          <cell r="E107">
            <v>505</v>
          </cell>
        </row>
        <row r="108">
          <cell r="A108" t="str">
            <v>T0800</v>
          </cell>
          <cell r="B108" t="str">
            <v>鉄筋工</v>
          </cell>
          <cell r="C108" t="str">
            <v>鉄筋加工・組立（手間）</v>
          </cell>
          <cell r="D108" t="str">
            <v>ｔ</v>
          </cell>
          <cell r="E108">
            <v>60700</v>
          </cell>
        </row>
        <row r="109">
          <cell r="A109" t="str">
            <v>T1001</v>
          </cell>
          <cell r="B109" t="str">
            <v>鉄筋</v>
          </cell>
          <cell r="C109" t="str">
            <v>SD295A D13mm</v>
          </cell>
          <cell r="D109" t="str">
            <v>ｔ</v>
          </cell>
          <cell r="E109">
            <v>31500</v>
          </cell>
        </row>
        <row r="110">
          <cell r="A110" t="str">
            <v>T1340</v>
          </cell>
          <cell r="B110" t="str">
            <v>分散材</v>
          </cell>
          <cell r="C110" t="str">
            <v>kg</v>
          </cell>
          <cell r="D110" t="str">
            <v>kg</v>
          </cell>
          <cell r="E110">
            <v>270</v>
          </cell>
        </row>
        <row r="111">
          <cell r="A111" t="str">
            <v>T2500</v>
          </cell>
          <cell r="B111" t="str">
            <v>産廃捨て場費</v>
          </cell>
          <cell r="C111" t="str">
            <v>建設汚泥（ﾍﾞﾝﾄﾅｲﾄ）</v>
          </cell>
          <cell r="D111" t="str">
            <v>m3</v>
          </cell>
          <cell r="E111">
            <v>8820</v>
          </cell>
        </row>
        <row r="112">
          <cell r="A112" t="str">
            <v>T2582</v>
          </cell>
          <cell r="B112" t="str">
            <v>産廃運搬費</v>
          </cell>
          <cell r="C112" t="str">
            <v>60km</v>
          </cell>
          <cell r="D112" t="str">
            <v>m3</v>
          </cell>
          <cell r="E112">
            <v>9000</v>
          </cell>
        </row>
        <row r="113">
          <cell r="A113" t="str">
            <v>T2525</v>
          </cell>
          <cell r="B113" t="str">
            <v>発生土処分費</v>
          </cell>
          <cell r="C113" t="str">
            <v>m3</v>
          </cell>
          <cell r="D113" t="str">
            <v>m3</v>
          </cell>
          <cell r="E113">
            <v>1197</v>
          </cell>
        </row>
        <row r="114">
          <cell r="A114" t="str">
            <v>T2526</v>
          </cell>
          <cell r="B114" t="str">
            <v>産廃土処分費</v>
          </cell>
          <cell r="C114" t="str">
            <v>Coガラ</v>
          </cell>
          <cell r="D114" t="str">
            <v>m3</v>
          </cell>
          <cell r="E114">
            <v>2000</v>
          </cell>
        </row>
        <row r="115">
          <cell r="A115" t="str">
            <v>T2527</v>
          </cell>
          <cell r="B115" t="str">
            <v>コンクリート壊し工</v>
          </cell>
          <cell r="C115" t="str">
            <v>m3</v>
          </cell>
          <cell r="D115" t="str">
            <v>m3</v>
          </cell>
          <cell r="E115">
            <v>23000</v>
          </cell>
        </row>
        <row r="116">
          <cell r="A116" t="str">
            <v>T2528</v>
          </cell>
          <cell r="B116" t="str">
            <v>産廃運搬工</v>
          </cell>
          <cell r="C116" t="str">
            <v>ｺﾝｸﾘｰﾄ</v>
          </cell>
          <cell r="D116" t="str">
            <v>m3</v>
          </cell>
          <cell r="E116">
            <v>1000</v>
          </cell>
        </row>
        <row r="117">
          <cell r="A117" t="str">
            <v>T2501</v>
          </cell>
          <cell r="B117" t="str">
            <v>タイヤ損耗費</v>
          </cell>
          <cell r="C117" t="str">
            <v>4t積、タイヤ損耗良好</v>
          </cell>
          <cell r="D117" t="str">
            <v>供用日</v>
          </cell>
          <cell r="E117">
            <v>250</v>
          </cell>
        </row>
        <row r="118">
          <cell r="A118" t="str">
            <v>T2502</v>
          </cell>
          <cell r="B118" t="str">
            <v>タイヤ損耗費</v>
          </cell>
          <cell r="C118" t="str">
            <v>10t積、タイヤ損耗良好</v>
          </cell>
          <cell r="D118" t="str">
            <v>供用日</v>
          </cell>
          <cell r="E118">
            <v>1080</v>
          </cell>
        </row>
        <row r="119">
          <cell r="A119" t="str">
            <v>T2503</v>
          </cell>
          <cell r="B119" t="str">
            <v>ベントナイト</v>
          </cell>
          <cell r="C119" t="str">
            <v>#200</v>
          </cell>
          <cell r="D119" t="str">
            <v>t</v>
          </cell>
          <cell r="E119">
            <v>25300</v>
          </cell>
        </row>
        <row r="120">
          <cell r="A120" t="str">
            <v>T2504</v>
          </cell>
          <cell r="B120" t="str">
            <v>水</v>
          </cell>
          <cell r="C120" t="str">
            <v>m3</v>
          </cell>
          <cell r="D120" t="str">
            <v>m3</v>
          </cell>
        </row>
        <row r="121">
          <cell r="A121" t="str">
            <v>T2505</v>
          </cell>
          <cell r="B121" t="str">
            <v>タイヤ損耗費</v>
          </cell>
          <cell r="C121" t="str">
            <v>2t積、タイヤ損耗良好</v>
          </cell>
          <cell r="D121" t="str">
            <v>供用日</v>
          </cell>
          <cell r="E121">
            <v>296</v>
          </cell>
        </row>
        <row r="122">
          <cell r="A122" t="str">
            <v>T1344</v>
          </cell>
          <cell r="B122" t="str">
            <v>起泡材</v>
          </cell>
          <cell r="C122" t="str">
            <v>kg</v>
          </cell>
          <cell r="D122" t="str">
            <v>kg</v>
          </cell>
          <cell r="E122">
            <v>210</v>
          </cell>
        </row>
        <row r="125">
          <cell r="A125" t="str">
            <v>K2700</v>
          </cell>
          <cell r="B125" t="str">
            <v>タンパ損料</v>
          </cell>
          <cell r="C125" t="str">
            <v>60～100kg</v>
          </cell>
          <cell r="D125" t="str">
            <v>日</v>
          </cell>
          <cell r="E125">
            <v>852</v>
          </cell>
        </row>
        <row r="126">
          <cell r="A126" t="str">
            <v>K3343</v>
          </cell>
          <cell r="B126" t="str">
            <v>潜水ポンプ損料</v>
          </cell>
          <cell r="C126" t="str">
            <v>口径50mm, 揚程5ｍ</v>
          </cell>
          <cell r="D126" t="str">
            <v>日</v>
          </cell>
          <cell r="E126">
            <v>117</v>
          </cell>
        </row>
        <row r="127">
          <cell r="A127" t="str">
            <v>K1100</v>
          </cell>
          <cell r="B127" t="str">
            <v>バックホウ損料</v>
          </cell>
          <cell r="C127" t="str">
            <v>油圧式ｸﾛｰﾗ型 0.2m3  　　　　　　　　　　　　　　損料割増 0％</v>
          </cell>
          <cell r="D127" t="str">
            <v>時間</v>
          </cell>
          <cell r="E127">
            <v>1800</v>
          </cell>
        </row>
        <row r="128">
          <cell r="A128" t="str">
            <v>K1101A</v>
          </cell>
          <cell r="B128" t="str">
            <v>バックホウ損料</v>
          </cell>
          <cell r="C128" t="str">
            <v>油圧式ｸﾛｰﾗ型 0.35m3  　　　　　　　　　　　　　　損料割増 0％</v>
          </cell>
          <cell r="D128" t="str">
            <v>時間</v>
          </cell>
          <cell r="E128">
            <v>2560</v>
          </cell>
        </row>
        <row r="129">
          <cell r="A129" t="str">
            <v>K1101B</v>
          </cell>
          <cell r="B129" t="str">
            <v>バックホウ損料</v>
          </cell>
          <cell r="C129" t="str">
            <v>油圧式ｸﾛｰﾗ型 0.35m3  　　　　　　　　　　　　　　損料割増 10％</v>
          </cell>
          <cell r="D129" t="str">
            <v>時間</v>
          </cell>
          <cell r="E129">
            <v>2680</v>
          </cell>
          <cell r="F129" t="str">
            <v>1,150×(1+0.1)+5,240/3.7</v>
          </cell>
        </row>
        <row r="130">
          <cell r="A130" t="str">
            <v>K1104</v>
          </cell>
          <cell r="B130" t="str">
            <v>バックホウ損料</v>
          </cell>
          <cell r="C130" t="str">
            <v>油圧式ｸﾛｰﾗ型 0.6m3  　　　　　　　　　　　　　　損料割増 0％</v>
          </cell>
          <cell r="D130" t="str">
            <v>時間</v>
          </cell>
          <cell r="E130">
            <v>4420</v>
          </cell>
        </row>
        <row r="131">
          <cell r="A131" t="str">
            <v>K1130</v>
          </cell>
          <cell r="B131" t="str">
            <v>クラムシェル損料</v>
          </cell>
          <cell r="C131" t="str">
            <v>油圧ｸﾗﾑｼｪﾙﾃﾚｽｺﾋﾟｯｸ式
ｸﾛｰﾗ型 0.4m3損料割増 0％</v>
          </cell>
          <cell r="D131" t="str">
            <v>供用日</v>
          </cell>
          <cell r="E131">
            <v>36900</v>
          </cell>
        </row>
        <row r="132">
          <cell r="A132" t="str">
            <v>K1300A</v>
          </cell>
          <cell r="B132" t="str">
            <v>ダンプトラック損料</v>
          </cell>
          <cell r="C132" t="str">
            <v>2t積
損料割増 0％, タイヤ損耗 良好</v>
          </cell>
          <cell r="D132" t="str">
            <v>時間</v>
          </cell>
          <cell r="E132">
            <v>680</v>
          </cell>
        </row>
        <row r="133">
          <cell r="A133" t="str">
            <v>K1300B</v>
          </cell>
          <cell r="B133" t="str">
            <v>ダンプトラック損料</v>
          </cell>
          <cell r="C133" t="str">
            <v>2t積
損料割増 0％, タイヤ損耗 良好</v>
          </cell>
          <cell r="D133" t="str">
            <v>供用日</v>
          </cell>
          <cell r="E133">
            <v>3220</v>
          </cell>
        </row>
        <row r="134">
          <cell r="A134" t="str">
            <v>K1301</v>
          </cell>
          <cell r="B134" t="str">
            <v>ダンプトラック損料</v>
          </cell>
          <cell r="C134" t="str">
            <v>4t積
損料割増 0％, タイヤ損耗 良好</v>
          </cell>
          <cell r="D134" t="str">
            <v>供用日</v>
          </cell>
          <cell r="E134">
            <v>4890</v>
          </cell>
        </row>
        <row r="135">
          <cell r="A135" t="str">
            <v>K1304</v>
          </cell>
          <cell r="B135" t="str">
            <v>ダンプトラック損料</v>
          </cell>
          <cell r="C135" t="str">
            <v>10t積
損料割増 0％, タイヤ損耗 良好</v>
          </cell>
          <cell r="D135" t="str">
            <v>供用日</v>
          </cell>
          <cell r="E135">
            <v>12900</v>
          </cell>
        </row>
        <row r="136">
          <cell r="A136" t="str">
            <v>K1330</v>
          </cell>
          <cell r="B136" t="str">
            <v>クレーン装置付トラック損料</v>
          </cell>
          <cell r="C136" t="str">
            <v>4t積　2.9t吊</v>
          </cell>
          <cell r="D136" t="str">
            <v>時間</v>
          </cell>
          <cell r="E136">
            <v>1700</v>
          </cell>
        </row>
        <row r="137">
          <cell r="A137" t="str">
            <v>K0001</v>
          </cell>
          <cell r="B137" t="str">
            <v>バックホウ損料</v>
          </cell>
          <cell r="C137" t="str">
            <v>油圧式ｸﾛｰﾗ型 0.1m3  　　　　　　　　　　　　　　損料割増 0％</v>
          </cell>
          <cell r="D137" t="str">
            <v>供用日</v>
          </cell>
        </row>
        <row r="138">
          <cell r="A138" t="str">
            <v>K0002</v>
          </cell>
          <cell r="B138" t="str">
            <v>バックホウ損料</v>
          </cell>
          <cell r="C138" t="str">
            <v>油圧式ｸﾛｰﾗ型 0.35m3  　　　　　　　　　　　　　　損料割増 0％</v>
          </cell>
          <cell r="D138" t="str">
            <v>供用日</v>
          </cell>
          <cell r="E138">
            <v>9520</v>
          </cell>
        </row>
        <row r="139">
          <cell r="A139" t="str">
            <v>K0003</v>
          </cell>
          <cell r="B139" t="str">
            <v>バックホウ損料</v>
          </cell>
          <cell r="C139" t="str">
            <v>油圧式ｸﾛｰﾗ型 0.6m3  　　　　　　　　　　　　　　損料割増 0％</v>
          </cell>
          <cell r="D139" t="str">
            <v>供用日</v>
          </cell>
          <cell r="E139">
            <v>16400</v>
          </cell>
        </row>
        <row r="140">
          <cell r="A140" t="str">
            <v>K3669</v>
          </cell>
          <cell r="B140" t="str">
            <v>発動発電機損料</v>
          </cell>
          <cell r="C140" t="str">
            <v>60KVA</v>
          </cell>
          <cell r="D140" t="str">
            <v>日</v>
          </cell>
          <cell r="E140">
            <v>4880</v>
          </cell>
        </row>
        <row r="141">
          <cell r="A141" t="str">
            <v>K3668</v>
          </cell>
          <cell r="B141" t="str">
            <v>発動発電機損料</v>
          </cell>
          <cell r="C141" t="str">
            <v>発動発電機損料</v>
          </cell>
          <cell r="D141" t="str">
            <v>供用日</v>
          </cell>
        </row>
        <row r="142">
          <cell r="A142" t="str">
            <v>K3661</v>
          </cell>
          <cell r="B142" t="str">
            <v>発動発電機損料</v>
          </cell>
          <cell r="C142" t="str">
            <v>3KVA</v>
          </cell>
          <cell r="D142" t="str">
            <v>日</v>
          </cell>
        </row>
        <row r="143">
          <cell r="A143" t="str">
            <v>K3002</v>
          </cell>
          <cell r="B143" t="str">
            <v>コンクリートカッター損料</v>
          </cell>
          <cell r="C143" t="str">
            <v>手動式30cm</v>
          </cell>
          <cell r="D143" t="str">
            <v>日</v>
          </cell>
          <cell r="E143">
            <v>895</v>
          </cell>
        </row>
        <row r="144">
          <cell r="A144" t="str">
            <v>K2232</v>
          </cell>
          <cell r="B144" t="str">
            <v>グラウトミキサー</v>
          </cell>
          <cell r="C144" t="str">
            <v>立型2槽　200×2</v>
          </cell>
          <cell r="D144" t="str">
            <v>日</v>
          </cell>
          <cell r="E144">
            <v>1370</v>
          </cell>
        </row>
        <row r="145">
          <cell r="A145" t="str">
            <v>K2236</v>
          </cell>
          <cell r="B145" t="str">
            <v>グラウトミキサー</v>
          </cell>
          <cell r="C145" t="str">
            <v>横型2槽　200×2</v>
          </cell>
          <cell r="D145" t="str">
            <v>日</v>
          </cell>
          <cell r="E145">
            <v>1090</v>
          </cell>
        </row>
        <row r="146">
          <cell r="A146" t="str">
            <v>K2222</v>
          </cell>
          <cell r="B146" t="str">
            <v>グラウトポンプ</v>
          </cell>
          <cell r="C146" t="str">
            <v>横型2連動　37～100/分</v>
          </cell>
          <cell r="D146" t="str">
            <v>日</v>
          </cell>
          <cell r="E146">
            <v>2410</v>
          </cell>
        </row>
        <row r="147">
          <cell r="A147" t="str">
            <v>K2223</v>
          </cell>
          <cell r="B147" t="str">
            <v>グラウトポンプ</v>
          </cell>
          <cell r="C147" t="str">
            <v>横型2連動　200/分</v>
          </cell>
          <cell r="D147" t="str">
            <v>日</v>
          </cell>
          <cell r="E147">
            <v>3200</v>
          </cell>
        </row>
        <row r="148">
          <cell r="A148" t="str">
            <v>K5505</v>
          </cell>
          <cell r="B148" t="str">
            <v>ｸﾞﾗｳﾄﾎｰｽ</v>
          </cell>
          <cell r="C148" t="str">
            <v>φ32mm×20m</v>
          </cell>
          <cell r="D148" t="str">
            <v>日</v>
          </cell>
          <cell r="E148">
            <v>347</v>
          </cell>
          <cell r="F148" t="str">
            <v>採用単価</v>
          </cell>
        </row>
        <row r="149">
          <cell r="A149" t="str">
            <v>K4325</v>
          </cell>
          <cell r="B149" t="str">
            <v>電気溶接機損料</v>
          </cell>
          <cell r="C149" t="str">
            <v>A300</v>
          </cell>
          <cell r="D149" t="str">
            <v>日</v>
          </cell>
          <cell r="E149">
            <v>295</v>
          </cell>
        </row>
        <row r="150">
          <cell r="A150" t="str">
            <v>K9711</v>
          </cell>
          <cell r="B150" t="str">
            <v>ﾄﾗｯｸ損料</v>
          </cell>
          <cell r="C150" t="str">
            <v>2t</v>
          </cell>
          <cell r="D150" t="str">
            <v>時間</v>
          </cell>
          <cell r="E150">
            <v>764</v>
          </cell>
        </row>
        <row r="151">
          <cell r="A151" t="str">
            <v>K2351</v>
          </cell>
          <cell r="B151" t="str">
            <v>ﾎﾞｰﾘﾝｸﾞﾏｼﾝ損料</v>
          </cell>
          <cell r="C151" t="str">
            <v>日</v>
          </cell>
          <cell r="D151" t="str">
            <v>日</v>
          </cell>
        </row>
        <row r="152">
          <cell r="A152" t="str">
            <v>K2345</v>
          </cell>
          <cell r="B152" t="str">
            <v>薬液注入ﾎﾟﾝﾌﾟ損料</v>
          </cell>
          <cell r="C152" t="str">
            <v>日</v>
          </cell>
          <cell r="D152" t="str">
            <v>日</v>
          </cell>
        </row>
        <row r="153">
          <cell r="A153" t="str">
            <v>K3813</v>
          </cell>
          <cell r="B153" t="str">
            <v>ｸﾞﾗｳﾄ流量・圧力測定装置損料</v>
          </cell>
          <cell r="C153" t="str">
            <v>日</v>
          </cell>
          <cell r="D153" t="str">
            <v>日</v>
          </cell>
        </row>
        <row r="154">
          <cell r="A154" t="str">
            <v>K9701</v>
          </cell>
          <cell r="B154" t="str">
            <v>二重管ﾎﾞｰﾘﾝｸﾞﾛｯﾄﾞ</v>
          </cell>
          <cell r="C154" t="str">
            <v>ｍ</v>
          </cell>
          <cell r="D154" t="str">
            <v>ｍ</v>
          </cell>
        </row>
        <row r="155">
          <cell r="A155" t="str">
            <v>K9702</v>
          </cell>
          <cell r="B155" t="str">
            <v>メタルクラウン</v>
          </cell>
          <cell r="C155" t="str">
            <v>φ41mm</v>
          </cell>
          <cell r="D155" t="str">
            <v>個</v>
          </cell>
        </row>
        <row r="156">
          <cell r="A156" t="str">
            <v>K9703</v>
          </cell>
          <cell r="B156" t="str">
            <v>単相用ｸﾞﾗｳﾄﾓﾆﾀ</v>
          </cell>
          <cell r="C156" t="str">
            <v>個</v>
          </cell>
          <cell r="D156" t="str">
            <v>個</v>
          </cell>
        </row>
        <row r="157">
          <cell r="A157" t="str">
            <v>K9704</v>
          </cell>
          <cell r="B157" t="str">
            <v>ﾛｯﾄﾞｶｯﾌﾟﾘﾝｸﾞ</v>
          </cell>
          <cell r="C157" t="str">
            <v>個</v>
          </cell>
          <cell r="D157" t="str">
            <v>個</v>
          </cell>
        </row>
        <row r="158">
          <cell r="A158" t="str">
            <v>K9705</v>
          </cell>
          <cell r="B158" t="str">
            <v>ｸﾞﾗｳﾄﾓﾆﾀ</v>
          </cell>
          <cell r="C158" t="str">
            <v>φ40.5mm</v>
          </cell>
          <cell r="D158" t="str">
            <v>個</v>
          </cell>
        </row>
        <row r="159">
          <cell r="A159" t="str">
            <v>K9706</v>
          </cell>
          <cell r="B159" t="str">
            <v>注入ﾎｰｽ類</v>
          </cell>
          <cell r="C159" t="str">
            <v>φ12mm</v>
          </cell>
          <cell r="D159" t="str">
            <v>組</v>
          </cell>
        </row>
        <row r="160">
          <cell r="A160" t="str">
            <v>K9707</v>
          </cell>
          <cell r="B160" t="str">
            <v>ｻｸｼｮﾝﾎｰﾙｽ</v>
          </cell>
          <cell r="C160" t="str">
            <v>φ38mm</v>
          </cell>
          <cell r="D160" t="str">
            <v>組</v>
          </cell>
        </row>
        <row r="161">
          <cell r="A161" t="str">
            <v>K9708</v>
          </cell>
          <cell r="B161" t="str">
            <v>二重管ｽｲﾍﾞﾙ</v>
          </cell>
          <cell r="C161" t="str">
            <v>個</v>
          </cell>
          <cell r="D161" t="str">
            <v>個</v>
          </cell>
        </row>
        <row r="162">
          <cell r="A162" t="str">
            <v>K9709</v>
          </cell>
          <cell r="B162" t="str">
            <v>ｽｲﾍﾞﾙｶﾊﾞｰ</v>
          </cell>
          <cell r="C162" t="str">
            <v>個</v>
          </cell>
          <cell r="D162" t="str">
            <v>個</v>
          </cell>
        </row>
        <row r="163">
          <cell r="A163" t="str">
            <v>K9710</v>
          </cell>
          <cell r="B163" t="str">
            <v>継ぎ手類</v>
          </cell>
          <cell r="C163" t="str">
            <v>組</v>
          </cell>
          <cell r="D163" t="str">
            <v>組</v>
          </cell>
        </row>
        <row r="165">
          <cell r="A165" t="str">
            <v>Ｂ代価</v>
          </cell>
          <cell r="B165" t="str">
            <v>Ｂ代価</v>
          </cell>
          <cell r="C165" t="str">
            <v>Ｂ代価</v>
          </cell>
          <cell r="D165" t="str">
            <v>Ｂ代価</v>
          </cell>
          <cell r="G165" t="str">
            <v>Ｂ代価</v>
          </cell>
        </row>
        <row r="167">
          <cell r="B167" t="str">
            <v>開削工法</v>
          </cell>
        </row>
        <row r="168">
          <cell r="A168" t="str">
            <v>Y0001</v>
          </cell>
          <cell r="B168" t="str">
            <v>ダクタイル鋳鉄管</v>
          </cell>
          <cell r="C168" t="str">
            <v>φ150mm</v>
          </cell>
          <cell r="D168" t="str">
            <v>式</v>
          </cell>
          <cell r="E168">
            <v>3859495</v>
          </cell>
          <cell r="F168" t="str">
            <v>B-1</v>
          </cell>
          <cell r="G168">
            <v>1</v>
          </cell>
        </row>
        <row r="169">
          <cell r="A169" t="str">
            <v>Y0002</v>
          </cell>
          <cell r="B169" t="str">
            <v>土工(本管φ150mmダクタイル管部)</v>
          </cell>
          <cell r="C169" t="str">
            <v>ﾊﾞｯｸﾎｳ 0.20m3</v>
          </cell>
          <cell r="D169" t="str">
            <v>式</v>
          </cell>
          <cell r="E169">
            <v>916956</v>
          </cell>
          <cell r="F169" t="str">
            <v>B-2</v>
          </cell>
          <cell r="G169">
            <v>2</v>
          </cell>
        </row>
        <row r="170">
          <cell r="A170" t="str">
            <v>Y0003</v>
          </cell>
          <cell r="B170" t="str">
            <v>管布設工</v>
          </cell>
          <cell r="C170" t="str">
            <v>φ150mmﾀﾞｸﾀｲﾙ管</v>
          </cell>
          <cell r="D170" t="str">
            <v>式</v>
          </cell>
          <cell r="E170">
            <v>684438</v>
          </cell>
          <cell r="F170" t="str">
            <v>B-3</v>
          </cell>
          <cell r="G170">
            <v>3</v>
          </cell>
        </row>
        <row r="171">
          <cell r="A171" t="str">
            <v>Y0004</v>
          </cell>
          <cell r="B171" t="str">
            <v>土工(本管φ350mm塩ビ管部)</v>
          </cell>
          <cell r="C171" t="str">
            <v>ﾊﾞｯｸﾎｳ 0.20m3</v>
          </cell>
          <cell r="D171" t="str">
            <v>式</v>
          </cell>
          <cell r="E171">
            <v>96686</v>
          </cell>
          <cell r="F171" t="str">
            <v>B-4</v>
          </cell>
          <cell r="G171">
            <v>4</v>
          </cell>
        </row>
        <row r="172">
          <cell r="A172" t="str">
            <v>Y1005</v>
          </cell>
          <cell r="B172" t="str">
            <v>土留工(本管φ350mm塩ビ管部)</v>
          </cell>
          <cell r="C172" t="str">
            <v>軽量鋼矢板あて</v>
          </cell>
          <cell r="D172" t="str">
            <v>式</v>
          </cell>
          <cell r="E172">
            <v>92184</v>
          </cell>
          <cell r="F172" t="str">
            <v>B-5</v>
          </cell>
          <cell r="G172">
            <v>5</v>
          </cell>
        </row>
        <row r="173">
          <cell r="A173" t="str">
            <v>Y1105</v>
          </cell>
          <cell r="B173" t="str">
            <v>管布設工</v>
          </cell>
          <cell r="C173" t="str">
            <v>φ350mm塩ﾋﾞ管</v>
          </cell>
          <cell r="D173" t="str">
            <v>式</v>
          </cell>
          <cell r="E173">
            <v>17700</v>
          </cell>
          <cell r="F173" t="str">
            <v>B-6</v>
          </cell>
          <cell r="G173">
            <v>6</v>
          </cell>
        </row>
        <row r="174">
          <cell r="A174" t="str">
            <v>Y1115</v>
          </cell>
          <cell r="B174" t="str">
            <v>管防護工</v>
          </cell>
          <cell r="C174" t="str">
            <v>式</v>
          </cell>
          <cell r="D174" t="str">
            <v>式</v>
          </cell>
          <cell r="E174">
            <v>141274</v>
          </cell>
          <cell r="F174" t="str">
            <v>B-7</v>
          </cell>
          <cell r="G174">
            <v>7</v>
          </cell>
        </row>
        <row r="176">
          <cell r="B176" t="str">
            <v>推進工法</v>
          </cell>
        </row>
        <row r="177">
          <cell r="A177" t="str">
            <v>Y2001</v>
          </cell>
          <cell r="B177" t="str">
            <v>材料費</v>
          </cell>
          <cell r="C177" t="str">
            <v>式</v>
          </cell>
          <cell r="D177" t="str">
            <v>式</v>
          </cell>
          <cell r="E177">
            <v>695200</v>
          </cell>
          <cell r="F177" t="str">
            <v>B-8</v>
          </cell>
          <cell r="G177">
            <v>8</v>
          </cell>
        </row>
        <row r="178">
          <cell r="A178" t="str">
            <v>Y0005</v>
          </cell>
          <cell r="B178" t="str">
            <v>管削進工</v>
          </cell>
          <cell r="C178" t="str">
            <v>鋼管削進</v>
          </cell>
          <cell r="D178" t="str">
            <v>式</v>
          </cell>
          <cell r="E178">
            <v>1291871</v>
          </cell>
          <cell r="F178" t="str">
            <v>B-9</v>
          </cell>
          <cell r="G178">
            <v>9</v>
          </cell>
        </row>
        <row r="179">
          <cell r="A179" t="str">
            <v>Y0006</v>
          </cell>
          <cell r="B179" t="str">
            <v>仮設備工</v>
          </cell>
          <cell r="C179" t="str">
            <v>式</v>
          </cell>
          <cell r="D179" t="str">
            <v>式</v>
          </cell>
          <cell r="E179">
            <v>87451</v>
          </cell>
          <cell r="F179" t="str">
            <v>B-10</v>
          </cell>
          <cell r="G179">
            <v>10</v>
          </cell>
        </row>
        <row r="181">
          <cell r="B181" t="str">
            <v>人孔築造</v>
          </cell>
        </row>
        <row r="182">
          <cell r="A182" t="str">
            <v>Y0007</v>
          </cell>
          <cell r="B182" t="str">
            <v>ブロック据付工</v>
          </cell>
          <cell r="C182" t="str">
            <v>組立式,３号人孔</v>
          </cell>
          <cell r="D182" t="str">
            <v>箇所</v>
          </cell>
          <cell r="E182">
            <v>56568</v>
          </cell>
          <cell r="F182" t="str">
            <v>B-11</v>
          </cell>
          <cell r="G182">
            <v>11</v>
          </cell>
          <cell r="H182" t="str">
            <v>下歩P.41</v>
          </cell>
        </row>
        <row r="184">
          <cell r="B184" t="str">
            <v>立坑築造</v>
          </cell>
        </row>
        <row r="185">
          <cell r="A185" t="str">
            <v>Y0013</v>
          </cell>
          <cell r="B185" t="str">
            <v>№１人孔仮設工</v>
          </cell>
          <cell r="C185" t="str">
            <v>ﾗｲﾅｰﾌﾟﾚｰﾄφ2.2m</v>
          </cell>
          <cell r="D185" t="str">
            <v>式</v>
          </cell>
          <cell r="E185">
            <v>1504173</v>
          </cell>
          <cell r="F185" t="str">
            <v>B-12</v>
          </cell>
          <cell r="G185">
            <v>12</v>
          </cell>
          <cell r="H185" t="str">
            <v>下歩P.209</v>
          </cell>
        </row>
        <row r="186">
          <cell r="A186" t="str">
            <v>Y0009</v>
          </cell>
          <cell r="B186" t="str">
            <v>№２人孔仮設工</v>
          </cell>
          <cell r="C186" t="str">
            <v>ﾗｲﾅｰﾌﾟﾚｰﾄφ2.2m</v>
          </cell>
          <cell r="D186" t="str">
            <v>式</v>
          </cell>
          <cell r="E186">
            <v>2097199</v>
          </cell>
          <cell r="F186" t="str">
            <v>B-13</v>
          </cell>
          <cell r="G186">
            <v>13</v>
          </cell>
          <cell r="H186" t="str">
            <v>下歩P.209</v>
          </cell>
        </row>
        <row r="187">
          <cell r="A187" t="str">
            <v>Y0014</v>
          </cell>
          <cell r="B187" t="str">
            <v>ライナープレート掘削土留工</v>
          </cell>
          <cell r="C187" t="str">
            <v>φ2200ﾊﾞｯｸﾎｳ0.6m3
砂・粘性土</v>
          </cell>
          <cell r="D187" t="str">
            <v>ｍ</v>
          </cell>
          <cell r="E187">
            <v>151127</v>
          </cell>
          <cell r="F187" t="str">
            <v>B-14</v>
          </cell>
          <cell r="G187">
            <v>14</v>
          </cell>
          <cell r="H187" t="str">
            <v>下歩P.210</v>
          </cell>
        </row>
        <row r="188">
          <cell r="A188" t="str">
            <v>Y0010</v>
          </cell>
          <cell r="B188" t="str">
            <v>ライナープレート掘削土留工</v>
          </cell>
          <cell r="C188" t="str">
            <v>φ2200ﾊﾞｯｸﾎｳ0.6m3
礫質土</v>
          </cell>
          <cell r="D188" t="str">
            <v>ｍ</v>
          </cell>
          <cell r="E188">
            <v>182090</v>
          </cell>
          <cell r="F188" t="str">
            <v>B-15</v>
          </cell>
          <cell r="G188">
            <v>15</v>
          </cell>
          <cell r="H188" t="str">
            <v>下歩P.210</v>
          </cell>
        </row>
        <row r="189">
          <cell r="A189" t="str">
            <v>Y0011</v>
          </cell>
          <cell r="B189" t="str">
            <v>ライナープレート掘削土留工</v>
          </cell>
          <cell r="C189" t="str">
            <v>φ2200ｸﾗﾑｼｪﾙ0.4m3
礫質土</v>
          </cell>
          <cell r="D189" t="str">
            <v>ｍ</v>
          </cell>
          <cell r="E189">
            <v>197390</v>
          </cell>
          <cell r="F189" t="str">
            <v>B-16</v>
          </cell>
          <cell r="G189">
            <v>16</v>
          </cell>
          <cell r="H189" t="str">
            <v>下歩P.210</v>
          </cell>
        </row>
        <row r="190">
          <cell r="A190" t="str">
            <v>Y0012</v>
          </cell>
          <cell r="B190" t="str">
            <v>ライナープレート取除き工</v>
          </cell>
          <cell r="C190" t="str">
            <v>φ2200</v>
          </cell>
          <cell r="D190" t="str">
            <v>ｍ</v>
          </cell>
          <cell r="E190">
            <v>28650</v>
          </cell>
          <cell r="F190" t="str">
            <v>B-17</v>
          </cell>
          <cell r="G190">
            <v>17</v>
          </cell>
          <cell r="H190" t="str">
            <v>下歩P.211</v>
          </cell>
        </row>
        <row r="191">
          <cell r="A191" t="str">
            <v>Y0008</v>
          </cell>
          <cell r="B191" t="str">
            <v>ライン工</v>
          </cell>
          <cell r="C191" t="str">
            <v>式</v>
          </cell>
          <cell r="D191" t="str">
            <v>式</v>
          </cell>
          <cell r="E191">
            <v>2256</v>
          </cell>
          <cell r="F191" t="str">
            <v>B-18</v>
          </cell>
          <cell r="G191">
            <v>18</v>
          </cell>
        </row>
        <row r="192">
          <cell r="A192" t="str">
            <v>Y5678</v>
          </cell>
          <cell r="B192" t="str">
            <v>既設１号人孔撤去工</v>
          </cell>
          <cell r="C192" t="str">
            <v>式</v>
          </cell>
          <cell r="D192" t="str">
            <v>式</v>
          </cell>
          <cell r="E192">
            <v>58240</v>
          </cell>
          <cell r="F192" t="str">
            <v>B-19</v>
          </cell>
          <cell r="G192">
            <v>19</v>
          </cell>
        </row>
        <row r="195">
          <cell r="A195" t="str">
            <v>Ｃ代価</v>
          </cell>
          <cell r="B195" t="str">
            <v>Ｃ代価</v>
          </cell>
          <cell r="C195" t="str">
            <v>Ｃ代価</v>
          </cell>
          <cell r="D195" t="str">
            <v>Ｃ代価</v>
          </cell>
          <cell r="G195" t="str">
            <v>Ｃ代価</v>
          </cell>
        </row>
        <row r="197">
          <cell r="B197" t="str">
            <v>開削工法</v>
          </cell>
        </row>
        <row r="198">
          <cell r="A198" t="str">
            <v>Z0010</v>
          </cell>
          <cell r="B198" t="str">
            <v>掘削工</v>
          </cell>
          <cell r="C198" t="str">
            <v>ﾊﾞｯｸﾎｳ 0.20m3</v>
          </cell>
          <cell r="D198" t="str">
            <v>m3</v>
          </cell>
          <cell r="E198">
            <v>1579</v>
          </cell>
          <cell r="F198" t="str">
            <v>C-1</v>
          </cell>
          <cell r="G198">
            <v>1</v>
          </cell>
          <cell r="H198" t="str">
            <v>下歩P.5</v>
          </cell>
        </row>
        <row r="199">
          <cell r="A199" t="str">
            <v>A0001</v>
          </cell>
          <cell r="B199" t="str">
            <v>バックホウ運転</v>
          </cell>
          <cell r="C199" t="str">
            <v>ﾊﾞｯｸﾎｳ 0.20m3</v>
          </cell>
          <cell r="D199" t="str">
            <v>時間</v>
          </cell>
          <cell r="E199">
            <v>6064</v>
          </cell>
          <cell r="F199" t="str">
            <v>C-2</v>
          </cell>
          <cell r="G199">
            <v>2</v>
          </cell>
          <cell r="H199" t="str">
            <v>下歩P.5、機-1</v>
          </cell>
        </row>
        <row r="200">
          <cell r="A200" t="str">
            <v>Z0011</v>
          </cell>
          <cell r="B200" t="str">
            <v>埋戻工</v>
          </cell>
          <cell r="C200" t="str">
            <v>ﾊﾞｯｸﾎｳ投入･ﾀﾝﾊﾟ締固め
購入土</v>
          </cell>
          <cell r="D200" t="str">
            <v>m3</v>
          </cell>
          <cell r="E200">
            <v>7206</v>
          </cell>
          <cell r="F200" t="str">
            <v>C-3</v>
          </cell>
          <cell r="G200">
            <v>3</v>
          </cell>
        </row>
        <row r="201">
          <cell r="A201" t="str">
            <v>A0003</v>
          </cell>
          <cell r="B201" t="str">
            <v>タンパ運転</v>
          </cell>
          <cell r="C201" t="str">
            <v>60～100kg</v>
          </cell>
          <cell r="D201" t="str">
            <v>日</v>
          </cell>
          <cell r="E201">
            <v>22740</v>
          </cell>
          <cell r="F201" t="str">
            <v>C-4</v>
          </cell>
          <cell r="G201">
            <v>4</v>
          </cell>
          <cell r="H201" t="str">
            <v>下歩P.7、機-8</v>
          </cell>
        </row>
        <row r="202">
          <cell r="A202" t="str">
            <v>A4321</v>
          </cell>
          <cell r="B202" t="str">
            <v>埋戻工</v>
          </cell>
          <cell r="C202" t="str">
            <v>ﾊﾞｯｸﾎｳ投入･ﾀﾝﾊﾟ締固め
RC-40(再生砕石)</v>
          </cell>
          <cell r="D202" t="str">
            <v>m3</v>
          </cell>
          <cell r="E202">
            <v>5078</v>
          </cell>
          <cell r="F202" t="str">
            <v>C-5</v>
          </cell>
          <cell r="G202">
            <v>5</v>
          </cell>
        </row>
        <row r="203">
          <cell r="A203" t="str">
            <v>Z0012</v>
          </cell>
          <cell r="B203" t="str">
            <v>埋戻工</v>
          </cell>
          <cell r="C203" t="str">
            <v>ﾊﾞｯｸﾎｳ投入･ﾀﾝﾊﾟ締固め
発生土</v>
          </cell>
          <cell r="D203" t="str">
            <v>m3</v>
          </cell>
          <cell r="E203">
            <v>2418</v>
          </cell>
          <cell r="F203" t="str">
            <v>C-6</v>
          </cell>
          <cell r="G203">
            <v>6</v>
          </cell>
        </row>
        <row r="204">
          <cell r="A204" t="str">
            <v>Z0013</v>
          </cell>
          <cell r="B204" t="str">
            <v>残土処分工</v>
          </cell>
          <cell r="C204" t="str">
            <v>ﾊﾞｯｸﾎｳ0.20m3積込, 普通土
4t積, L=2.4km</v>
          </cell>
          <cell r="D204" t="str">
            <v>m3</v>
          </cell>
          <cell r="E204">
            <v>2351</v>
          </cell>
          <cell r="F204" t="str">
            <v>C-7</v>
          </cell>
          <cell r="G204">
            <v>7</v>
          </cell>
        </row>
        <row r="205">
          <cell r="A205" t="str">
            <v>Z0014</v>
          </cell>
          <cell r="B205" t="str">
            <v>ダンプトラック運搬工</v>
          </cell>
          <cell r="C205" t="str">
            <v>4t積, L=2.4km
損料割増 0％, タイヤ損耗 良好</v>
          </cell>
          <cell r="D205" t="str">
            <v>m3</v>
          </cell>
          <cell r="E205">
            <v>1154</v>
          </cell>
          <cell r="F205" t="str">
            <v>C-8</v>
          </cell>
          <cell r="G205">
            <v>8</v>
          </cell>
        </row>
        <row r="206">
          <cell r="A206" t="str">
            <v>A0004</v>
          </cell>
          <cell r="B206" t="str">
            <v>ダンプトラック運転</v>
          </cell>
          <cell r="C206" t="str">
            <v>4t積, L=2.4km
損料割増 0％, タイヤ損耗 良好</v>
          </cell>
          <cell r="D206" t="str">
            <v>日</v>
          </cell>
          <cell r="E206">
            <v>28840</v>
          </cell>
          <cell r="F206" t="str">
            <v>C-9</v>
          </cell>
          <cell r="G206">
            <v>9</v>
          </cell>
        </row>
        <row r="207">
          <cell r="A207" t="str">
            <v>P0012</v>
          </cell>
          <cell r="B207" t="str">
            <v>管布設工</v>
          </cell>
          <cell r="C207" t="str">
            <v>ﾀﾞｸﾀｲﾙ鋳鉄管
φ150mm NS管</v>
          </cell>
          <cell r="D207" t="str">
            <v>ｍ</v>
          </cell>
          <cell r="E207">
            <v>1216</v>
          </cell>
          <cell r="F207" t="str">
            <v>C-10</v>
          </cell>
          <cell r="G207">
            <v>10</v>
          </cell>
          <cell r="H207" t="str">
            <v>全国簡易水道協議会P.31</v>
          </cell>
        </row>
        <row r="208">
          <cell r="A208" t="str">
            <v>P7012</v>
          </cell>
          <cell r="B208" t="str">
            <v>ｸﾚｰﾝ付ﾄﾗｯｸ運転工</v>
          </cell>
          <cell r="C208" t="str">
            <v>4t積 2.9t吊</v>
          </cell>
          <cell r="D208" t="str">
            <v>時間</v>
          </cell>
          <cell r="E208">
            <v>5918</v>
          </cell>
          <cell r="F208" t="str">
            <v>C-11</v>
          </cell>
          <cell r="G208">
            <v>11</v>
          </cell>
        </row>
        <row r="209">
          <cell r="A209" t="str">
            <v>A5551</v>
          </cell>
          <cell r="B209" t="str">
            <v>管布設工</v>
          </cell>
          <cell r="C209" t="str">
            <v>ﾀﾞｸﾀｲﾙ鋳鉄管（ﾒｶﾆｶﾙ継ぎ手）
φ150mm SⅡ管</v>
          </cell>
          <cell r="D209" t="str">
            <v>箇所</v>
          </cell>
          <cell r="E209">
            <v>2848</v>
          </cell>
          <cell r="F209" t="str">
            <v>C-12</v>
          </cell>
          <cell r="G209">
            <v>12</v>
          </cell>
          <cell r="H209" t="str">
            <v>全国簡易水道協議会P.32</v>
          </cell>
        </row>
        <row r="210">
          <cell r="A210" t="str">
            <v>P7013</v>
          </cell>
          <cell r="B210" t="str">
            <v>管布設工</v>
          </cell>
          <cell r="C210" t="str">
            <v>ﾀﾞｸﾀｲﾙ鋳鉄管（ﾌﾗﾝｼﾞ継ぎ手）
φ150mm NS管</v>
          </cell>
          <cell r="D210" t="str">
            <v>箇所</v>
          </cell>
          <cell r="E210">
            <v>5236</v>
          </cell>
          <cell r="F210" t="str">
            <v>C-13</v>
          </cell>
          <cell r="G210">
            <v>13</v>
          </cell>
          <cell r="H210" t="str">
            <v>全国簡易水道協議会P.34</v>
          </cell>
        </row>
        <row r="211">
          <cell r="A211" t="str">
            <v>P7014</v>
          </cell>
          <cell r="B211" t="str">
            <v>管布設工</v>
          </cell>
          <cell r="C211" t="str">
            <v>ﾀﾞｸﾀｲﾙ鋳鉄管（継手接合直線部）
φ150mm NS管</v>
          </cell>
          <cell r="D211" t="str">
            <v>箇所</v>
          </cell>
          <cell r="E211">
            <v>1797</v>
          </cell>
          <cell r="F211" t="str">
            <v>C-14</v>
          </cell>
          <cell r="G211">
            <v>14</v>
          </cell>
          <cell r="H211" t="str">
            <v>全国簡易水道協議会P.35</v>
          </cell>
        </row>
        <row r="212">
          <cell r="A212" t="str">
            <v>A5552</v>
          </cell>
          <cell r="B212" t="str">
            <v>管布設工</v>
          </cell>
          <cell r="C212" t="str">
            <v>ﾀﾞｸﾀｲﾙ鋳鉄管（継手接合屈曲部）
φ150mm NS管</v>
          </cell>
          <cell r="D212" t="str">
            <v>箇所</v>
          </cell>
          <cell r="E212">
            <v>2516</v>
          </cell>
          <cell r="F212" t="str">
            <v>C-15</v>
          </cell>
          <cell r="G212">
            <v>15</v>
          </cell>
          <cell r="H212" t="str">
            <v>全国簡易水道協議会P.35</v>
          </cell>
        </row>
        <row r="213">
          <cell r="A213" t="str">
            <v>P0013</v>
          </cell>
          <cell r="B213" t="str">
            <v>管布設工</v>
          </cell>
          <cell r="C213" t="str">
            <v>ﾀﾞｸﾀｲﾙ鋳鉄管（継手挿口加工）
φ150mm NS管</v>
          </cell>
          <cell r="D213" t="str">
            <v>箇所</v>
          </cell>
          <cell r="E213">
            <v>1869</v>
          </cell>
          <cell r="F213" t="str">
            <v>C-16</v>
          </cell>
          <cell r="G213">
            <v>16</v>
          </cell>
          <cell r="H213" t="str">
            <v>全国簡易水道協議会P.35</v>
          </cell>
        </row>
        <row r="214">
          <cell r="A214" t="str">
            <v>P0014</v>
          </cell>
          <cell r="B214" t="str">
            <v>管切断工・溝切り加工</v>
          </cell>
          <cell r="C214" t="str">
            <v>ﾀﾞｸﾀｲﾙ鋳鉄管 φ150mm</v>
          </cell>
          <cell r="D214" t="str">
            <v>箇所</v>
          </cell>
          <cell r="E214">
            <v>8042</v>
          </cell>
          <cell r="F214" t="str">
            <v>C-17</v>
          </cell>
          <cell r="G214">
            <v>17</v>
          </cell>
          <cell r="H214" t="str">
            <v>全国簡易水道協議会P.53</v>
          </cell>
        </row>
        <row r="215">
          <cell r="A215" t="str">
            <v>P3001</v>
          </cell>
          <cell r="B215" t="str">
            <v>矢板工</v>
          </cell>
          <cell r="C215" t="str">
            <v>φ350mm塩ﾋﾞ管部 BH=0.20m3
軽量工矢板工法 H=3.5m</v>
          </cell>
          <cell r="D215" t="str">
            <v>ｍ</v>
          </cell>
          <cell r="E215">
            <v>8757</v>
          </cell>
          <cell r="F215" t="str">
            <v>C-18</v>
          </cell>
          <cell r="G215">
            <v>18</v>
          </cell>
          <cell r="H215" t="str">
            <v>下歩P.11</v>
          </cell>
        </row>
        <row r="216">
          <cell r="A216" t="str">
            <v>P3002</v>
          </cell>
          <cell r="B216" t="str">
            <v>土留支保工</v>
          </cell>
          <cell r="C216" t="str">
            <v>軽量金属支保工 ２段
軽量金属腹起材+水圧式ｱﾙﾐｻﾎﾟｰﾄ</v>
          </cell>
          <cell r="D216" t="str">
            <v>ｍ</v>
          </cell>
          <cell r="E216">
            <v>3196</v>
          </cell>
          <cell r="F216" t="str">
            <v>C-19</v>
          </cell>
          <cell r="G216">
            <v>19</v>
          </cell>
          <cell r="H216" t="str">
            <v>下歩P.19</v>
          </cell>
        </row>
        <row r="217">
          <cell r="A217" t="str">
            <v>P7015</v>
          </cell>
          <cell r="B217" t="str">
            <v>管布設工</v>
          </cell>
          <cell r="C217" t="str">
            <v>硬質塩化ﾋﾞﾆﾙ管
φ350mm</v>
          </cell>
          <cell r="D217" t="str">
            <v>ｍ</v>
          </cell>
          <cell r="E217">
            <v>2711</v>
          </cell>
          <cell r="F217" t="str">
            <v>C-20</v>
          </cell>
          <cell r="G217">
            <v>20</v>
          </cell>
          <cell r="H217" t="str">
            <v>下歩P.27</v>
          </cell>
        </row>
        <row r="218">
          <cell r="A218" t="str">
            <v>P4010</v>
          </cell>
          <cell r="B218" t="str">
            <v>砂基礎工</v>
          </cell>
          <cell r="C218" t="str">
            <v>m3</v>
          </cell>
          <cell r="D218" t="str">
            <v>m3</v>
          </cell>
          <cell r="E218">
            <v>7206</v>
          </cell>
          <cell r="F218" t="str">
            <v>C-21</v>
          </cell>
          <cell r="G218">
            <v>21</v>
          </cell>
          <cell r="H218" t="str">
            <v>下歩P.28</v>
          </cell>
        </row>
        <row r="220">
          <cell r="B220" t="str">
            <v>推進工法</v>
          </cell>
        </row>
        <row r="221">
          <cell r="A221" t="str">
            <v>C0010</v>
          </cell>
          <cell r="B221" t="str">
            <v>さや管削進工</v>
          </cell>
          <cell r="C221" t="str">
            <v>φ500mm</v>
          </cell>
          <cell r="D221" t="str">
            <v>ｍ</v>
          </cell>
          <cell r="E221">
            <v>204666</v>
          </cell>
          <cell r="F221" t="str">
            <v>C-22</v>
          </cell>
          <cell r="G221">
            <v>22</v>
          </cell>
          <cell r="H221" t="str">
            <v>ﾍﾞﾋﾞｰﾓｰﾙ協会P.29</v>
          </cell>
        </row>
        <row r="222">
          <cell r="A222" t="str">
            <v>C5001</v>
          </cell>
          <cell r="B222" t="str">
            <v>発動発電機運転</v>
          </cell>
          <cell r="C222" t="str">
            <v>60KVA</v>
          </cell>
          <cell r="D222" t="str">
            <v>日</v>
          </cell>
          <cell r="E222">
            <v>10980</v>
          </cell>
          <cell r="F222" t="str">
            <v>C-23</v>
          </cell>
          <cell r="G222">
            <v>23</v>
          </cell>
          <cell r="H222" t="str">
            <v>ﾍﾞﾋﾞｰﾓｰﾙ協会P.29</v>
          </cell>
        </row>
        <row r="223">
          <cell r="A223" t="str">
            <v>C5002</v>
          </cell>
          <cell r="B223" t="str">
            <v>クレーン装置付トラック運転費</v>
          </cell>
          <cell r="C223" t="str">
            <v>日</v>
          </cell>
          <cell r="D223" t="str">
            <v>日</v>
          </cell>
          <cell r="E223">
            <v>33210</v>
          </cell>
          <cell r="F223" t="str">
            <v>C-24</v>
          </cell>
          <cell r="G223">
            <v>24</v>
          </cell>
          <cell r="H223" t="str">
            <v>ﾍﾞﾋﾞｰﾓｰﾙ協会P.30</v>
          </cell>
        </row>
        <row r="224">
          <cell r="A224" t="str">
            <v>C5003</v>
          </cell>
          <cell r="B224" t="str">
            <v>機械器具損料</v>
          </cell>
          <cell r="C224" t="str">
            <v>推進用</v>
          </cell>
          <cell r="D224" t="str">
            <v>日</v>
          </cell>
          <cell r="E224">
            <v>74030</v>
          </cell>
          <cell r="F224" t="str">
            <v>C-25</v>
          </cell>
          <cell r="G224">
            <v>25</v>
          </cell>
          <cell r="H224" t="str">
            <v>ﾍﾞﾋﾞｰﾓｰﾙ協会P.30</v>
          </cell>
        </row>
        <row r="225">
          <cell r="A225" t="str">
            <v>C0040</v>
          </cell>
          <cell r="B225" t="str">
            <v>発生土処分工</v>
          </cell>
          <cell r="C225" t="str">
            <v>m3</v>
          </cell>
          <cell r="D225" t="str">
            <v>m3</v>
          </cell>
          <cell r="E225">
            <v>17820</v>
          </cell>
          <cell r="F225" t="str">
            <v>C-26</v>
          </cell>
          <cell r="G225">
            <v>26</v>
          </cell>
          <cell r="H225" t="str">
            <v>ﾍﾞﾋﾞｰﾓｰﾙ協会P.31</v>
          </cell>
        </row>
        <row r="226">
          <cell r="A226" t="str">
            <v>C5005</v>
          </cell>
          <cell r="B226" t="str">
            <v>滑材注入工</v>
          </cell>
          <cell r="C226" t="str">
            <v>ｍ</v>
          </cell>
          <cell r="D226" t="str">
            <v>ｍ</v>
          </cell>
          <cell r="E226">
            <v>7388</v>
          </cell>
          <cell r="F226" t="str">
            <v>C-27</v>
          </cell>
          <cell r="G226">
            <v>27</v>
          </cell>
          <cell r="H226" t="str">
            <v>ﾍﾞﾋﾞｰﾓｰﾙ協会P.33</v>
          </cell>
        </row>
        <row r="227">
          <cell r="A227" t="str">
            <v>C5006</v>
          </cell>
          <cell r="B227" t="str">
            <v>機械器具損料</v>
          </cell>
          <cell r="C227" t="str">
            <v>滑材用</v>
          </cell>
          <cell r="D227" t="str">
            <v>ｍ</v>
          </cell>
          <cell r="E227">
            <v>3846</v>
          </cell>
          <cell r="F227" t="str">
            <v>C-28</v>
          </cell>
          <cell r="G227">
            <v>28</v>
          </cell>
          <cell r="H227" t="str">
            <v>ﾍﾞﾋﾞｰﾓｰﾙ協会P.33</v>
          </cell>
        </row>
        <row r="228">
          <cell r="A228" t="str">
            <v>C0020</v>
          </cell>
          <cell r="B228" t="str">
            <v>塩ビ管挿入工</v>
          </cell>
          <cell r="C228" t="str">
            <v>φ350</v>
          </cell>
          <cell r="D228" t="str">
            <v>ｍ</v>
          </cell>
          <cell r="E228">
            <v>15569</v>
          </cell>
          <cell r="F228" t="str">
            <v>C-29</v>
          </cell>
          <cell r="G228">
            <v>29</v>
          </cell>
          <cell r="H228" t="str">
            <v>ﾍﾞﾋﾞｰﾓｰﾙ協会P.36</v>
          </cell>
        </row>
        <row r="229">
          <cell r="A229" t="str">
            <v>C0030</v>
          </cell>
          <cell r="B229" t="str">
            <v>中込め注入工</v>
          </cell>
          <cell r="C229" t="str">
            <v>m3</v>
          </cell>
          <cell r="D229" t="str">
            <v>m3</v>
          </cell>
          <cell r="E229">
            <v>49370</v>
          </cell>
          <cell r="F229" t="str">
            <v>C-30</v>
          </cell>
          <cell r="G229">
            <v>30</v>
          </cell>
          <cell r="H229" t="str">
            <v>ﾍﾞﾋﾞｰﾓｰﾙ協会P.36</v>
          </cell>
        </row>
        <row r="230">
          <cell r="A230" t="str">
            <v>C0031</v>
          </cell>
          <cell r="B230" t="str">
            <v>注入材料</v>
          </cell>
          <cell r="C230" t="str">
            <v>m3</v>
          </cell>
          <cell r="D230" t="str">
            <v>m3</v>
          </cell>
          <cell r="E230">
            <v>11530</v>
          </cell>
          <cell r="F230" t="str">
            <v>C-31</v>
          </cell>
          <cell r="G230">
            <v>31</v>
          </cell>
          <cell r="H230" t="str">
            <v>ﾍﾞﾋﾞｰﾓｰﾙ協会P.36</v>
          </cell>
        </row>
        <row r="231">
          <cell r="A231" t="str">
            <v>C0050</v>
          </cell>
          <cell r="B231" t="str">
            <v>仮ステージ工</v>
          </cell>
          <cell r="C231" t="str">
            <v>式</v>
          </cell>
          <cell r="D231" t="str">
            <v>式</v>
          </cell>
          <cell r="E231">
            <v>21736</v>
          </cell>
          <cell r="F231" t="str">
            <v>C-32</v>
          </cell>
          <cell r="G231">
            <v>32</v>
          </cell>
          <cell r="H231" t="str">
            <v>ﾍﾞﾋﾞｰﾓｰﾙ協会P.37</v>
          </cell>
        </row>
        <row r="232">
          <cell r="A232" t="str">
            <v>C5007</v>
          </cell>
          <cell r="B232" t="str">
            <v>鋼材設置工</v>
          </cell>
          <cell r="C232" t="str">
            <v>t</v>
          </cell>
          <cell r="D232" t="str">
            <v>t</v>
          </cell>
          <cell r="E232">
            <v>25100</v>
          </cell>
          <cell r="F232" t="str">
            <v>C-33</v>
          </cell>
          <cell r="G232">
            <v>33</v>
          </cell>
        </row>
        <row r="233">
          <cell r="A233" t="str">
            <v>C5008</v>
          </cell>
          <cell r="B233" t="str">
            <v>鋼材撤去工</v>
          </cell>
          <cell r="C233" t="str">
            <v>t</v>
          </cell>
          <cell r="D233" t="str">
            <v>t</v>
          </cell>
          <cell r="E233">
            <v>15030</v>
          </cell>
          <cell r="F233" t="str">
            <v>C-34</v>
          </cell>
          <cell r="G233">
            <v>34</v>
          </cell>
        </row>
        <row r="234">
          <cell r="A234" t="str">
            <v>C5009</v>
          </cell>
          <cell r="B234" t="str">
            <v>機械据付・撤去工</v>
          </cell>
          <cell r="C234" t="str">
            <v>式</v>
          </cell>
          <cell r="D234" t="str">
            <v>式</v>
          </cell>
          <cell r="E234">
            <v>239300</v>
          </cell>
          <cell r="F234" t="str">
            <v>C-35</v>
          </cell>
          <cell r="G234">
            <v>35</v>
          </cell>
          <cell r="H234" t="str">
            <v>ﾍﾞﾋﾞｰﾓｰﾙ協会P.37</v>
          </cell>
        </row>
        <row r="235">
          <cell r="A235" t="str">
            <v>C0060</v>
          </cell>
          <cell r="B235" t="str">
            <v>鏡切り工</v>
          </cell>
          <cell r="C235" t="str">
            <v>式</v>
          </cell>
          <cell r="D235" t="str">
            <v>式</v>
          </cell>
          <cell r="E235">
            <v>5545</v>
          </cell>
          <cell r="F235" t="str">
            <v>C-36</v>
          </cell>
          <cell r="G235">
            <v>36</v>
          </cell>
          <cell r="H235" t="str">
            <v>ﾍﾞﾋﾞｰﾓｰﾙ協会P.38</v>
          </cell>
        </row>
        <row r="236">
          <cell r="A236" t="str">
            <v>C0061</v>
          </cell>
          <cell r="B236" t="str">
            <v>鏡切り工</v>
          </cell>
          <cell r="C236" t="str">
            <v>ｍ</v>
          </cell>
          <cell r="D236" t="str">
            <v>ｍ</v>
          </cell>
          <cell r="E236">
            <v>1592</v>
          </cell>
          <cell r="F236" t="str">
            <v>C-37</v>
          </cell>
          <cell r="G236">
            <v>37</v>
          </cell>
          <cell r="H236" t="str">
            <v>ﾍﾞﾋﾞｰﾓｰﾙ協会P.38</v>
          </cell>
        </row>
        <row r="237">
          <cell r="A237" t="str">
            <v>C0070</v>
          </cell>
          <cell r="B237" t="str">
            <v>滑材・中詰注入設備工</v>
          </cell>
          <cell r="C237" t="str">
            <v>箇所</v>
          </cell>
          <cell r="D237" t="str">
            <v>箇所</v>
          </cell>
          <cell r="E237">
            <v>60170</v>
          </cell>
          <cell r="F237" t="str">
            <v>C-38</v>
          </cell>
          <cell r="G237">
            <v>38</v>
          </cell>
          <cell r="H237" t="str">
            <v>ﾍﾞﾋﾞｰﾓｰﾙ協会P.29</v>
          </cell>
        </row>
        <row r="239">
          <cell r="B239" t="str">
            <v>深礎工</v>
          </cell>
        </row>
        <row r="240">
          <cell r="A240" t="str">
            <v>Z0001</v>
          </cell>
          <cell r="B240" t="str">
            <v>掘削工</v>
          </cell>
          <cell r="C240" t="str">
            <v xml:space="preserve">ﾊﾞｯｸﾎｳ 0.60m3 </v>
          </cell>
          <cell r="D240" t="str">
            <v>m3</v>
          </cell>
          <cell r="E240">
            <v>241</v>
          </cell>
          <cell r="F240" t="str">
            <v>C-39</v>
          </cell>
          <cell r="G240">
            <v>39</v>
          </cell>
        </row>
        <row r="241">
          <cell r="A241" t="str">
            <v>A0017</v>
          </cell>
          <cell r="B241" t="str">
            <v>バックホウ運転</v>
          </cell>
          <cell r="C241" t="str">
            <v>ﾊﾞｯｸﾎｳ 0.60m3</v>
          </cell>
          <cell r="D241" t="str">
            <v>日</v>
          </cell>
          <cell r="E241">
            <v>53610</v>
          </cell>
          <cell r="F241" t="str">
            <v>C-40</v>
          </cell>
          <cell r="G241">
            <v>40</v>
          </cell>
        </row>
        <row r="242">
          <cell r="A242" t="str">
            <v>A0005</v>
          </cell>
          <cell r="B242" t="str">
            <v>バックホウ運転（立坑掘削）</v>
          </cell>
          <cell r="C242" t="str">
            <v>ﾊﾞｯｸﾎｳ 0.60m3</v>
          </cell>
          <cell r="D242" t="str">
            <v>日</v>
          </cell>
          <cell r="E242">
            <v>43960</v>
          </cell>
          <cell r="F242" t="str">
            <v>C-41</v>
          </cell>
          <cell r="G242">
            <v>41</v>
          </cell>
          <cell r="H242" t="str">
            <v>下歩P.210、機-18</v>
          </cell>
        </row>
        <row r="243">
          <cell r="A243" t="str">
            <v>A0006</v>
          </cell>
          <cell r="B243" t="str">
            <v>ｸﾗﾑｼｪﾙ運転（立坑掘削）</v>
          </cell>
          <cell r="C243" t="str">
            <v>ｸﾗﾑｼｪﾙ 0.40m3</v>
          </cell>
          <cell r="D243" t="str">
            <v>日</v>
          </cell>
          <cell r="E243">
            <v>59250</v>
          </cell>
          <cell r="F243" t="str">
            <v>C-42</v>
          </cell>
          <cell r="G243">
            <v>42</v>
          </cell>
          <cell r="H243" t="str">
            <v>下歩P.210、機-18</v>
          </cell>
        </row>
        <row r="244">
          <cell r="A244" t="str">
            <v>Z0015</v>
          </cell>
          <cell r="B244" t="str">
            <v>残土処分工</v>
          </cell>
          <cell r="C244" t="str">
            <v>ﾊﾞｯｸﾎｳ0.60m3積込, 普通土
10t積, L=2.4km</v>
          </cell>
          <cell r="D244" t="str">
            <v>m3</v>
          </cell>
          <cell r="E244">
            <v>1450</v>
          </cell>
          <cell r="F244" t="str">
            <v>C-43</v>
          </cell>
          <cell r="G244">
            <v>43</v>
          </cell>
        </row>
        <row r="245">
          <cell r="A245" t="str">
            <v>Z0016</v>
          </cell>
          <cell r="B245" t="str">
            <v>ダンプトラック運搬工</v>
          </cell>
          <cell r="C245" t="str">
            <v>10t積, L=2.4km
損料割増 0％, タイヤ損耗 良好</v>
          </cell>
          <cell r="D245" t="str">
            <v>m3</v>
          </cell>
          <cell r="E245">
            <v>253</v>
          </cell>
          <cell r="F245" t="str">
            <v>C-44</v>
          </cell>
          <cell r="G245">
            <v>44</v>
          </cell>
        </row>
        <row r="246">
          <cell r="A246" t="str">
            <v>A0007</v>
          </cell>
          <cell r="B246" t="str">
            <v>ダンプトラック運転</v>
          </cell>
          <cell r="C246" t="str">
            <v>10t積, L=2.4km以下
損料割増 0％, タイヤ損耗 良好</v>
          </cell>
          <cell r="D246" t="str">
            <v>日</v>
          </cell>
          <cell r="E246">
            <v>42240</v>
          </cell>
          <cell r="F246" t="str">
            <v>C-45</v>
          </cell>
          <cell r="G246">
            <v>45</v>
          </cell>
          <cell r="H246" t="str">
            <v>下歩P.10、機-22</v>
          </cell>
        </row>
        <row r="247">
          <cell r="A247" t="str">
            <v>D1007</v>
          </cell>
          <cell r="B247" t="str">
            <v>グラウト工</v>
          </cell>
          <cell r="C247" t="str">
            <v>m3</v>
          </cell>
          <cell r="D247" t="str">
            <v>m3</v>
          </cell>
          <cell r="E247">
            <v>11120</v>
          </cell>
          <cell r="F247" t="str">
            <v>C-46</v>
          </cell>
          <cell r="G247">
            <v>46</v>
          </cell>
        </row>
        <row r="248">
          <cell r="A248" t="str">
            <v>D1008</v>
          </cell>
          <cell r="B248" t="str">
            <v>裏込材料</v>
          </cell>
          <cell r="C248" t="str">
            <v>m3</v>
          </cell>
          <cell r="D248" t="str">
            <v>m3</v>
          </cell>
          <cell r="E248">
            <v>6690</v>
          </cell>
          <cell r="F248" t="str">
            <v>C-47</v>
          </cell>
          <cell r="G248">
            <v>47</v>
          </cell>
        </row>
        <row r="249">
          <cell r="A249" t="str">
            <v>D1009</v>
          </cell>
          <cell r="B249" t="str">
            <v>グラウトミキサー運転</v>
          </cell>
          <cell r="C249" t="str">
            <v>立型2槽　200×2</v>
          </cell>
          <cell r="D249" t="str">
            <v>日</v>
          </cell>
          <cell r="E249">
            <v>2466</v>
          </cell>
          <cell r="F249" t="str">
            <v>C-48</v>
          </cell>
          <cell r="G249">
            <v>48</v>
          </cell>
          <cell r="H249" t="str">
            <v>下歩P.212、機-25</v>
          </cell>
        </row>
        <row r="250">
          <cell r="A250" t="str">
            <v>D1010</v>
          </cell>
          <cell r="B250" t="str">
            <v>グラウトポンプ運転</v>
          </cell>
          <cell r="C250" t="str">
            <v>横型2連動　37～100l/分</v>
          </cell>
          <cell r="D250" t="str">
            <v>日</v>
          </cell>
          <cell r="E250">
            <v>4338</v>
          </cell>
          <cell r="F250" t="str">
            <v>C-49</v>
          </cell>
          <cell r="G250">
            <v>49</v>
          </cell>
          <cell r="H250" t="str">
            <v>下歩P.212、機-25</v>
          </cell>
        </row>
        <row r="251">
          <cell r="A251" t="str">
            <v>D1011</v>
          </cell>
          <cell r="B251" t="str">
            <v>土留材</v>
          </cell>
          <cell r="C251" t="str">
            <v>№1立坑φ2200</v>
          </cell>
          <cell r="D251" t="str">
            <v>式</v>
          </cell>
          <cell r="E251">
            <v>323119</v>
          </cell>
          <cell r="F251" t="str">
            <v>C-50</v>
          </cell>
          <cell r="G251">
            <v>50</v>
          </cell>
        </row>
        <row r="252">
          <cell r="A252" t="str">
            <v>D1012</v>
          </cell>
          <cell r="B252" t="str">
            <v>コンクリート工</v>
          </cell>
          <cell r="C252" t="str">
            <v>人力打設,無筋構造物
180kg/cm2</v>
          </cell>
          <cell r="D252" t="str">
            <v>m3</v>
          </cell>
          <cell r="E252">
            <v>15775</v>
          </cell>
          <cell r="F252" t="str">
            <v>C-51</v>
          </cell>
          <cell r="G252">
            <v>51</v>
          </cell>
        </row>
        <row r="253">
          <cell r="A253" t="str">
            <v>D1013</v>
          </cell>
          <cell r="B253" t="str">
            <v>養生工</v>
          </cell>
          <cell r="C253" t="str">
            <v>m3</v>
          </cell>
          <cell r="D253" t="str">
            <v>m3</v>
          </cell>
          <cell r="E253">
            <v>645</v>
          </cell>
          <cell r="F253" t="str">
            <v>C-52</v>
          </cell>
          <cell r="G253">
            <v>52</v>
          </cell>
        </row>
        <row r="254">
          <cell r="A254" t="str">
            <v>P0017</v>
          </cell>
          <cell r="B254" t="str">
            <v>砕石基礎工</v>
          </cell>
          <cell r="C254" t="str">
            <v>RC-40 t=20cm</v>
          </cell>
          <cell r="D254" t="str">
            <v>m2</v>
          </cell>
          <cell r="E254">
            <v>1276</v>
          </cell>
          <cell r="F254" t="str">
            <v>C-53</v>
          </cell>
          <cell r="G254">
            <v>53</v>
          </cell>
        </row>
        <row r="255">
          <cell r="A255" t="str">
            <v>A0008</v>
          </cell>
          <cell r="B255" t="str">
            <v>バックホウ運転</v>
          </cell>
          <cell r="C255" t="str">
            <v>ﾊﾞｯｸﾎｳ 0.60m3
（立坑砕石）</v>
          </cell>
          <cell r="D255" t="str">
            <v>日</v>
          </cell>
          <cell r="E255">
            <v>28330</v>
          </cell>
          <cell r="F255" t="str">
            <v>C-54</v>
          </cell>
          <cell r="G255">
            <v>54</v>
          </cell>
        </row>
        <row r="256">
          <cell r="A256" t="str">
            <v>D1030</v>
          </cell>
          <cell r="B256" t="str">
            <v>土留材</v>
          </cell>
          <cell r="C256" t="str">
            <v>№2立坑φ2200</v>
          </cell>
          <cell r="D256" t="str">
            <v>式</v>
          </cell>
          <cell r="E256">
            <v>454302</v>
          </cell>
          <cell r="F256" t="str">
            <v>C-55</v>
          </cell>
          <cell r="G256">
            <v>55</v>
          </cell>
        </row>
        <row r="258">
          <cell r="B258" t="str">
            <v>舗装関係</v>
          </cell>
        </row>
        <row r="259">
          <cell r="A259" t="str">
            <v>P0032</v>
          </cell>
          <cell r="B259" t="str">
            <v>舗装切断工</v>
          </cell>
          <cell r="C259" t="str">
            <v>As舗装版
切断深≦10cm,ブレード径30cm</v>
          </cell>
          <cell r="D259" t="str">
            <v>ｍ</v>
          </cell>
          <cell r="E259">
            <v>346</v>
          </cell>
          <cell r="F259" t="str">
            <v>C-56</v>
          </cell>
          <cell r="G259">
            <v>56</v>
          </cell>
        </row>
        <row r="260">
          <cell r="A260" t="str">
            <v>A0009</v>
          </cell>
          <cell r="B260" t="str">
            <v>コンクリートカッター運転</v>
          </cell>
          <cell r="C260" t="str">
            <v>手動式　ブレード径30cm</v>
          </cell>
          <cell r="D260" t="str">
            <v>日</v>
          </cell>
          <cell r="E260">
            <v>22750</v>
          </cell>
          <cell r="F260" t="str">
            <v>C-57</v>
          </cell>
          <cell r="G260">
            <v>57</v>
          </cell>
        </row>
        <row r="261">
          <cell r="A261" t="str">
            <v>A0010</v>
          </cell>
          <cell r="B261" t="str">
            <v>トラック運転</v>
          </cell>
          <cell r="C261" t="str">
            <v>2t</v>
          </cell>
          <cell r="D261" t="str">
            <v>時間</v>
          </cell>
          <cell r="E261">
            <v>5374</v>
          </cell>
          <cell r="F261" t="str">
            <v>C-58</v>
          </cell>
          <cell r="G261">
            <v>58</v>
          </cell>
        </row>
        <row r="262">
          <cell r="A262" t="str">
            <v>P0042</v>
          </cell>
          <cell r="B262" t="str">
            <v>舗装版直接掘削積込</v>
          </cell>
          <cell r="C262" t="str">
            <v>舗装版厚 t≦5cm
ﾊﾞｯｸﾎｳ 0.35m3</v>
          </cell>
          <cell r="D262" t="str">
            <v>m3</v>
          </cell>
          <cell r="E262">
            <v>2643</v>
          </cell>
          <cell r="F262" t="str">
            <v>C-59</v>
          </cell>
          <cell r="G262">
            <v>59</v>
          </cell>
        </row>
        <row r="263">
          <cell r="A263" t="str">
            <v>A0011</v>
          </cell>
          <cell r="B263" t="str">
            <v>バックホウ運転（舗装掘削）</v>
          </cell>
          <cell r="C263" t="str">
            <v>ﾊﾞｯｸﾎｳ 0.35m3</v>
          </cell>
          <cell r="D263" t="str">
            <v>時間</v>
          </cell>
          <cell r="E263">
            <v>7199</v>
          </cell>
          <cell r="F263" t="str">
            <v>C-60</v>
          </cell>
          <cell r="G263">
            <v>60</v>
          </cell>
        </row>
        <row r="264">
          <cell r="A264" t="str">
            <v>P0034</v>
          </cell>
          <cell r="B264" t="str">
            <v>路床工</v>
          </cell>
          <cell r="C264" t="str">
            <v xml:space="preserve">ﾊﾞｯｸﾎｳ投入･ﾀﾝﾊﾟ締固め
再生砕石(RC-40) </v>
          </cell>
          <cell r="D264" t="str">
            <v>m3</v>
          </cell>
          <cell r="E264">
            <v>4951</v>
          </cell>
          <cell r="F264" t="str">
            <v>C-61</v>
          </cell>
          <cell r="G264">
            <v>61</v>
          </cell>
        </row>
        <row r="265">
          <cell r="A265" t="str">
            <v>A0013</v>
          </cell>
          <cell r="B265" t="str">
            <v>タンパ運転</v>
          </cell>
          <cell r="C265" t="str">
            <v>60～100kg</v>
          </cell>
          <cell r="D265" t="str">
            <v>日</v>
          </cell>
          <cell r="E265">
            <v>22740</v>
          </cell>
          <cell r="F265" t="str">
            <v>C-62</v>
          </cell>
          <cell r="G265">
            <v>62</v>
          </cell>
        </row>
        <row r="266">
          <cell r="A266" t="str">
            <v>D1019</v>
          </cell>
          <cell r="B266" t="str">
            <v>下層路盤工</v>
          </cell>
          <cell r="C266" t="str">
            <v>人力施工,施工幅1.6ｍ未満
再生砕石(RC-40),t=20cm(1層仕上げ)</v>
          </cell>
          <cell r="D266" t="str">
            <v>m2</v>
          </cell>
          <cell r="E266">
            <v>929</v>
          </cell>
          <cell r="F266" t="str">
            <v>C-63</v>
          </cell>
          <cell r="G266">
            <v>63</v>
          </cell>
        </row>
        <row r="267">
          <cell r="A267" t="str">
            <v>P0053</v>
          </cell>
          <cell r="B267" t="str">
            <v>上層路盤工</v>
          </cell>
          <cell r="C267" t="str">
            <v>人力施工,施工幅1.6ｍ未満
粒調砕石(M-30),t=10cm(1層仕上げ)</v>
          </cell>
          <cell r="D267" t="str">
            <v>m2</v>
          </cell>
          <cell r="E267">
            <v>1122</v>
          </cell>
          <cell r="F267" t="str">
            <v>C-64</v>
          </cell>
          <cell r="G267">
            <v>64</v>
          </cell>
        </row>
        <row r="268">
          <cell r="A268" t="str">
            <v>P1136</v>
          </cell>
          <cell r="B268" t="str">
            <v>表層工</v>
          </cell>
          <cell r="C268" t="str">
            <v>人力施工,仕上り厚 t=4cm
b≦1.6m再生密粒As,</v>
          </cell>
          <cell r="D268" t="str">
            <v>m2</v>
          </cell>
          <cell r="E268">
            <v>1948</v>
          </cell>
          <cell r="F268" t="str">
            <v>C-65</v>
          </cell>
          <cell r="G268">
            <v>65</v>
          </cell>
        </row>
        <row r="269">
          <cell r="A269" t="str">
            <v>P1036</v>
          </cell>
          <cell r="B269" t="str">
            <v>表層工</v>
          </cell>
          <cell r="C269" t="str">
            <v>人力施工,仕上り厚 t=5cm
b≦1.6m再生密粒As,</v>
          </cell>
          <cell r="D269" t="str">
            <v>m2</v>
          </cell>
          <cell r="E269">
            <v>2147</v>
          </cell>
          <cell r="F269" t="str">
            <v>C-66</v>
          </cell>
          <cell r="G269">
            <v>66</v>
          </cell>
          <cell r="H269" t="str">
            <v>本復旧</v>
          </cell>
          <cell r="I269" t="str">
            <v>本復旧</v>
          </cell>
        </row>
        <row r="270">
          <cell r="A270" t="str">
            <v>A0015</v>
          </cell>
          <cell r="B270" t="str">
            <v>タンパ運転</v>
          </cell>
          <cell r="C270" t="str">
            <v>60～100kg</v>
          </cell>
          <cell r="D270" t="str">
            <v>日</v>
          </cell>
          <cell r="E270">
            <v>23350</v>
          </cell>
          <cell r="F270" t="str">
            <v>C-67</v>
          </cell>
          <cell r="G270">
            <v>67</v>
          </cell>
        </row>
        <row r="271">
          <cell r="A271" t="str">
            <v>P0046</v>
          </cell>
          <cell r="B271" t="str">
            <v>Asガラ処分工</v>
          </cell>
          <cell r="C271" t="str">
            <v>ﾊﾞｯｸﾎｳ0.35m3積込, Asガラ
10t積, L=2.4km DID区間有り</v>
          </cell>
          <cell r="D271" t="str">
            <v>m3</v>
          </cell>
          <cell r="E271">
            <v>4535</v>
          </cell>
          <cell r="F271" t="str">
            <v>C-68</v>
          </cell>
          <cell r="G271">
            <v>68</v>
          </cell>
        </row>
        <row r="272">
          <cell r="A272" t="str">
            <v>A0016</v>
          </cell>
          <cell r="B272" t="str">
            <v>ダンプトラック運転</v>
          </cell>
          <cell r="C272" t="str">
            <v>4t積, L=2.4km以下
損料割増 10％, タイヤ損耗 良好</v>
          </cell>
          <cell r="D272" t="str">
            <v>日</v>
          </cell>
          <cell r="E272">
            <v>28450</v>
          </cell>
          <cell r="F272" t="str">
            <v>C-69</v>
          </cell>
          <cell r="G272">
            <v>69</v>
          </cell>
        </row>
        <row r="275">
          <cell r="A275" t="str">
            <v>D1014</v>
          </cell>
          <cell r="B275" t="str">
            <v>覆工</v>
          </cell>
          <cell r="C275" t="str">
            <v>№1立坑φ2200</v>
          </cell>
          <cell r="D275" t="str">
            <v>式</v>
          </cell>
          <cell r="E275">
            <v>73045</v>
          </cell>
          <cell r="F275" t="str">
            <v>C-70</v>
          </cell>
          <cell r="G275">
            <v>70</v>
          </cell>
        </row>
        <row r="276">
          <cell r="A276" t="str">
            <v>D1020</v>
          </cell>
          <cell r="B276" t="str">
            <v>覆工</v>
          </cell>
          <cell r="C276" t="str">
            <v>№2立坑φ2200</v>
          </cell>
          <cell r="D276" t="str">
            <v>式</v>
          </cell>
          <cell r="E276">
            <v>80738</v>
          </cell>
          <cell r="F276" t="str">
            <v>C-71</v>
          </cell>
          <cell r="G276">
            <v>71</v>
          </cell>
        </row>
        <row r="277">
          <cell r="A277" t="str">
            <v>D1015</v>
          </cell>
          <cell r="B277" t="str">
            <v>覆工板設置工</v>
          </cell>
          <cell r="C277" t="str">
            <v>m2</v>
          </cell>
          <cell r="D277" t="str">
            <v>m2</v>
          </cell>
          <cell r="E277">
            <v>1431</v>
          </cell>
          <cell r="F277" t="str">
            <v>C-72</v>
          </cell>
          <cell r="G277">
            <v>72</v>
          </cell>
          <cell r="H277" t="str">
            <v>下歩P.22</v>
          </cell>
        </row>
        <row r="278">
          <cell r="A278" t="str">
            <v>D1016</v>
          </cell>
          <cell r="B278" t="str">
            <v>覆工板撤去工</v>
          </cell>
          <cell r="C278" t="str">
            <v>m2</v>
          </cell>
          <cell r="D278" t="str">
            <v>m2</v>
          </cell>
          <cell r="E278">
            <v>858</v>
          </cell>
          <cell r="F278" t="str">
            <v>C-73</v>
          </cell>
          <cell r="G278">
            <v>73</v>
          </cell>
          <cell r="H278" t="str">
            <v>下歩P.22</v>
          </cell>
        </row>
        <row r="279">
          <cell r="A279" t="str">
            <v>D1017</v>
          </cell>
          <cell r="B279" t="str">
            <v>覆工受桁設置工</v>
          </cell>
          <cell r="C279" t="str">
            <v>ｔ</v>
          </cell>
          <cell r="D279" t="str">
            <v>ｔ</v>
          </cell>
          <cell r="E279">
            <v>21960</v>
          </cell>
          <cell r="F279" t="str">
            <v>C-74</v>
          </cell>
          <cell r="G279">
            <v>74</v>
          </cell>
          <cell r="H279" t="str">
            <v>下歩P.22</v>
          </cell>
        </row>
        <row r="280">
          <cell r="A280" t="str">
            <v>D1018</v>
          </cell>
          <cell r="B280" t="str">
            <v>覆工受桁撤去工</v>
          </cell>
          <cell r="C280" t="str">
            <v>ｔ</v>
          </cell>
          <cell r="D280" t="str">
            <v>ｔ</v>
          </cell>
          <cell r="E280">
            <v>13720</v>
          </cell>
          <cell r="F280" t="str">
            <v>C-75</v>
          </cell>
          <cell r="G280">
            <v>75</v>
          </cell>
          <cell r="H280" t="str">
            <v>下歩P.22</v>
          </cell>
        </row>
        <row r="281">
          <cell r="A281" t="str">
            <v>D1021</v>
          </cell>
          <cell r="B281" t="str">
            <v>覆工桁受桁設置工</v>
          </cell>
          <cell r="C281" t="str">
            <v>ｔ</v>
          </cell>
          <cell r="D281" t="str">
            <v>ｔ</v>
          </cell>
          <cell r="E281">
            <v>21960</v>
          </cell>
          <cell r="F281" t="str">
            <v>C-76</v>
          </cell>
          <cell r="G281">
            <v>76</v>
          </cell>
        </row>
        <row r="282">
          <cell r="A282" t="str">
            <v>D1022</v>
          </cell>
          <cell r="B282" t="str">
            <v>覆工桁受桁撤去工</v>
          </cell>
          <cell r="C282" t="str">
            <v>ｔ</v>
          </cell>
          <cell r="D282" t="str">
            <v>ｔ</v>
          </cell>
          <cell r="E282">
            <v>13720</v>
          </cell>
          <cell r="F282" t="str">
            <v>C-77</v>
          </cell>
          <cell r="G282">
            <v>77</v>
          </cell>
        </row>
        <row r="283">
          <cell r="A283" t="str">
            <v>D1023</v>
          </cell>
          <cell r="B283" t="str">
            <v>m3</v>
          </cell>
          <cell r="C283" t="str">
            <v>C-78</v>
          </cell>
          <cell r="D283" t="str">
            <v>m3</v>
          </cell>
          <cell r="E283" t="str">
            <v>C-78</v>
          </cell>
          <cell r="F283">
            <v>78</v>
          </cell>
          <cell r="G283">
            <v>78</v>
          </cell>
        </row>
        <row r="284">
          <cell r="A284" t="str">
            <v>D1024</v>
          </cell>
          <cell r="B284" t="str">
            <v>m3</v>
          </cell>
          <cell r="C284" t="str">
            <v>C-79</v>
          </cell>
          <cell r="D284" t="str">
            <v>m3</v>
          </cell>
          <cell r="E284" t="str">
            <v>C-79</v>
          </cell>
          <cell r="F284">
            <v>79</v>
          </cell>
          <cell r="G284">
            <v>79</v>
          </cell>
        </row>
        <row r="285">
          <cell r="A285" t="str">
            <v>D1025</v>
          </cell>
          <cell r="B285" t="str">
            <v>C-</v>
          </cell>
          <cell r="C285" t="str">
            <v>C-</v>
          </cell>
          <cell r="D285" t="str">
            <v>C-</v>
          </cell>
          <cell r="F285" t="str">
            <v>C-</v>
          </cell>
        </row>
        <row r="296">
          <cell r="B296" t="str">
            <v>2,3号マンホール</v>
          </cell>
        </row>
        <row r="297">
          <cell r="A297" t="str">
            <v>B0004</v>
          </cell>
          <cell r="B297" t="str">
            <v>調整金具</v>
          </cell>
          <cell r="C297" t="str">
            <v>調整高25mmまで</v>
          </cell>
          <cell r="D297" t="str">
            <v>組</v>
          </cell>
          <cell r="E297">
            <v>2540</v>
          </cell>
        </row>
        <row r="298">
          <cell r="A298" t="str">
            <v>B0005</v>
          </cell>
          <cell r="B298" t="str">
            <v>調整金具</v>
          </cell>
          <cell r="C298" t="str">
            <v>調整高45mmまで</v>
          </cell>
          <cell r="D298" t="str">
            <v>組</v>
          </cell>
          <cell r="E298">
            <v>4290</v>
          </cell>
        </row>
        <row r="299">
          <cell r="A299" t="str">
            <v>B9909</v>
          </cell>
          <cell r="B299" t="str">
            <v>削孔費</v>
          </cell>
          <cell r="C299" t="str">
            <v>1号人孔, VUφ150</v>
          </cell>
          <cell r="D299" t="str">
            <v>箇所</v>
          </cell>
          <cell r="E299">
            <v>4460</v>
          </cell>
        </row>
        <row r="300">
          <cell r="A300" t="str">
            <v>B0023</v>
          </cell>
          <cell r="B300" t="str">
            <v>削孔費</v>
          </cell>
          <cell r="C300" t="str">
            <v>1号人孔, VUφ350</v>
          </cell>
          <cell r="D300" t="str">
            <v>箇所</v>
          </cell>
          <cell r="E300">
            <v>6900</v>
          </cell>
        </row>
        <row r="301">
          <cell r="A301" t="str">
            <v>G0017</v>
          </cell>
          <cell r="B301" t="str">
            <v>削孔費</v>
          </cell>
          <cell r="C301" t="str">
            <v>2号人孔, VUφ400</v>
          </cell>
          <cell r="D301" t="str">
            <v>箇所</v>
          </cell>
          <cell r="E301">
            <v>8840</v>
          </cell>
        </row>
        <row r="302">
          <cell r="A302" t="str">
            <v>F0017</v>
          </cell>
          <cell r="B302" t="str">
            <v>削孔費</v>
          </cell>
          <cell r="C302" t="str">
            <v>3号人孔, VUφ150</v>
          </cell>
          <cell r="D302" t="str">
            <v>箇所</v>
          </cell>
          <cell r="E302">
            <v>6290</v>
          </cell>
        </row>
        <row r="303">
          <cell r="A303" t="str">
            <v>F0019</v>
          </cell>
          <cell r="B303" t="str">
            <v>削孔費</v>
          </cell>
          <cell r="C303" t="str">
            <v>3号人孔, VUφ200</v>
          </cell>
          <cell r="D303" t="str">
            <v>箇所</v>
          </cell>
          <cell r="E303">
            <v>7050</v>
          </cell>
        </row>
        <row r="304">
          <cell r="A304" t="str">
            <v>F0018</v>
          </cell>
          <cell r="B304" t="str">
            <v>削孔費</v>
          </cell>
          <cell r="C304" t="str">
            <v>3号人孔, VUφ350</v>
          </cell>
          <cell r="D304" t="str">
            <v>箇所</v>
          </cell>
          <cell r="E304">
            <v>9770</v>
          </cell>
        </row>
        <row r="305">
          <cell r="B305" t="str">
            <v>3号マンホール</v>
          </cell>
        </row>
        <row r="306">
          <cell r="A306" t="str">
            <v>F0001</v>
          </cell>
          <cell r="B306" t="str">
            <v>斜壁ブロック</v>
          </cell>
          <cell r="C306" t="str">
            <v>900×1500×300</v>
          </cell>
          <cell r="D306" t="str">
            <v>個</v>
          </cell>
          <cell r="E306">
            <v>46000</v>
          </cell>
        </row>
        <row r="307">
          <cell r="A307" t="str">
            <v>F1111</v>
          </cell>
          <cell r="B307" t="str">
            <v>斜壁ブロック</v>
          </cell>
          <cell r="C307" t="str">
            <v>900×1500×450</v>
          </cell>
          <cell r="D307" t="str">
            <v>個</v>
          </cell>
          <cell r="E307">
            <v>76600</v>
          </cell>
          <cell r="F307" t="str">
            <v>見積単価</v>
          </cell>
        </row>
        <row r="308">
          <cell r="A308" t="str">
            <v>F0002</v>
          </cell>
          <cell r="B308" t="str">
            <v>斜壁ブロック</v>
          </cell>
          <cell r="C308" t="str">
            <v>900×1500×600</v>
          </cell>
          <cell r="D308" t="str">
            <v>個</v>
          </cell>
          <cell r="E308">
            <v>97600</v>
          </cell>
          <cell r="F308" t="str">
            <v>見積単価</v>
          </cell>
        </row>
        <row r="309">
          <cell r="A309" t="str">
            <v>F0003</v>
          </cell>
          <cell r="B309" t="str">
            <v>直壁ブロック</v>
          </cell>
          <cell r="C309" t="str">
            <v>1500×600</v>
          </cell>
          <cell r="D309" t="str">
            <v>個</v>
          </cell>
          <cell r="E309">
            <v>47100</v>
          </cell>
        </row>
        <row r="310">
          <cell r="A310" t="str">
            <v>F0004</v>
          </cell>
          <cell r="B310" t="str">
            <v>直壁ブロック</v>
          </cell>
          <cell r="C310" t="str">
            <v>1500×900</v>
          </cell>
          <cell r="D310" t="str">
            <v>個</v>
          </cell>
          <cell r="E310">
            <v>67400</v>
          </cell>
        </row>
        <row r="311">
          <cell r="A311" t="str">
            <v>F0005</v>
          </cell>
          <cell r="B311" t="str">
            <v>直壁ブロック</v>
          </cell>
          <cell r="C311" t="str">
            <v>1500×1200</v>
          </cell>
          <cell r="D311" t="str">
            <v>個</v>
          </cell>
          <cell r="E311">
            <v>87600</v>
          </cell>
        </row>
        <row r="312">
          <cell r="A312" t="str">
            <v>F0006</v>
          </cell>
          <cell r="B312" t="str">
            <v>直壁ブロック</v>
          </cell>
          <cell r="C312" t="str">
            <v>1500×1500</v>
          </cell>
          <cell r="D312" t="str">
            <v>個</v>
          </cell>
          <cell r="E312">
            <v>107000</v>
          </cell>
        </row>
        <row r="313">
          <cell r="A313" t="str">
            <v>F0007</v>
          </cell>
          <cell r="B313" t="str">
            <v>直壁ブロック</v>
          </cell>
          <cell r="C313" t="str">
            <v>1500×1800</v>
          </cell>
          <cell r="D313" t="str">
            <v>個</v>
          </cell>
          <cell r="E313">
            <v>128000</v>
          </cell>
        </row>
        <row r="314">
          <cell r="A314" t="str">
            <v>F0008</v>
          </cell>
          <cell r="B314" t="str">
            <v>直壁ブロック</v>
          </cell>
          <cell r="C314" t="str">
            <v>1500×2100</v>
          </cell>
          <cell r="D314" t="str">
            <v>個</v>
          </cell>
          <cell r="E314">
            <v>148000</v>
          </cell>
        </row>
        <row r="315">
          <cell r="A315" t="str">
            <v>F1008</v>
          </cell>
          <cell r="B315" t="str">
            <v>直壁ブロック</v>
          </cell>
          <cell r="C315" t="str">
            <v>1500×2400</v>
          </cell>
          <cell r="D315" t="str">
            <v>個</v>
          </cell>
          <cell r="E315">
            <v>168000</v>
          </cell>
        </row>
        <row r="316">
          <cell r="A316" t="str">
            <v>F0015</v>
          </cell>
          <cell r="B316" t="str">
            <v>底版</v>
          </cell>
          <cell r="C316" t="str">
            <v>H=150</v>
          </cell>
          <cell r="D316" t="str">
            <v>個</v>
          </cell>
          <cell r="E316">
            <v>46100</v>
          </cell>
        </row>
        <row r="317">
          <cell r="A317" t="str">
            <v>F0022</v>
          </cell>
          <cell r="B317" t="str">
            <v>人孔鉄蓋（市章入り）</v>
          </cell>
          <cell r="C317" t="str">
            <v>φ600mmφ900mm親子蓋
受枠共 H=120 25T(車道用)</v>
          </cell>
          <cell r="D317" t="str">
            <v>組</v>
          </cell>
          <cell r="E317">
            <v>322000</v>
          </cell>
        </row>
        <row r="318">
          <cell r="A318" t="str">
            <v>F0024</v>
          </cell>
          <cell r="B318" t="str">
            <v>調整ﾘﾝｸﾞ</v>
          </cell>
          <cell r="C318" t="str">
            <v>φ900mm t=10cm</v>
          </cell>
          <cell r="D318" t="str">
            <v>個</v>
          </cell>
          <cell r="E318">
            <v>11300</v>
          </cell>
        </row>
        <row r="319">
          <cell r="A319" t="str">
            <v>F0025</v>
          </cell>
          <cell r="B319" t="str">
            <v>調整ﾘﾝｸﾞ</v>
          </cell>
          <cell r="C319" t="str">
            <v>φ900mm t=15cm</v>
          </cell>
          <cell r="D319" t="str">
            <v>個</v>
          </cell>
          <cell r="E319">
            <v>16800</v>
          </cell>
        </row>
        <row r="323">
          <cell r="A323" t="str">
            <v>B0026</v>
          </cell>
          <cell r="B323" t="str">
            <v>接着材</v>
          </cell>
          <cell r="C323" t="str">
            <v>kg</v>
          </cell>
          <cell r="D323" t="str">
            <v>kg</v>
          </cell>
          <cell r="E323">
            <v>1300</v>
          </cell>
          <cell r="F323" t="str">
            <v>採用単価</v>
          </cell>
        </row>
        <row r="324">
          <cell r="A324" t="str">
            <v>B8880</v>
          </cell>
          <cell r="B324" t="str">
            <v>支管</v>
          </cell>
          <cell r="C324" t="str">
            <v>塩ﾋﾞ管用90°φ150mm</v>
          </cell>
          <cell r="D324" t="str">
            <v>個</v>
          </cell>
          <cell r="E324">
            <v>3190</v>
          </cell>
          <cell r="F324" t="str">
            <v>採用単価</v>
          </cell>
        </row>
        <row r="325">
          <cell r="A325" t="str">
            <v>B0033</v>
          </cell>
          <cell r="B325" t="str">
            <v>仮設材運搬費</v>
          </cell>
          <cell r="C325" t="str">
            <v>A種,10kmまで　往路</v>
          </cell>
          <cell r="D325" t="str">
            <v>t</v>
          </cell>
          <cell r="E325">
            <v>1010</v>
          </cell>
        </row>
        <row r="326">
          <cell r="A326" t="str">
            <v>B1033</v>
          </cell>
          <cell r="B326" t="str">
            <v>仮設材運搬費</v>
          </cell>
          <cell r="C326" t="str">
            <v>A種,10kmまで　復路</v>
          </cell>
          <cell r="D326" t="str">
            <v>t</v>
          </cell>
          <cell r="E326">
            <v>1010</v>
          </cell>
        </row>
        <row r="327">
          <cell r="A327" t="str">
            <v>B0034</v>
          </cell>
          <cell r="B327" t="str">
            <v>仮設材積込取卸し費</v>
          </cell>
          <cell r="C327" t="str">
            <v>往路</v>
          </cell>
          <cell r="D327" t="str">
            <v>t</v>
          </cell>
          <cell r="E327">
            <v>1500</v>
          </cell>
        </row>
        <row r="328">
          <cell r="A328" t="str">
            <v>B1034</v>
          </cell>
          <cell r="B328" t="str">
            <v>仮設材積込取卸し費</v>
          </cell>
          <cell r="C328" t="str">
            <v>復路</v>
          </cell>
          <cell r="D328" t="str">
            <v>t</v>
          </cell>
          <cell r="E328">
            <v>1500</v>
          </cell>
        </row>
        <row r="329">
          <cell r="A329" t="str">
            <v>B0051</v>
          </cell>
          <cell r="B329" t="str">
            <v>プレーンエンド直管</v>
          </cell>
          <cell r="C329" t="str">
            <v>VUφ150 小口</v>
          </cell>
          <cell r="D329" t="str">
            <v>本</v>
          </cell>
          <cell r="E329">
            <v>4500</v>
          </cell>
          <cell r="F329" t="str">
            <v>採用単価</v>
          </cell>
        </row>
        <row r="330">
          <cell r="A330" t="str">
            <v>B0052</v>
          </cell>
          <cell r="B330" t="str">
            <v>副管用90゜曲管</v>
          </cell>
          <cell r="C330" t="str">
            <v>接着受口φ150</v>
          </cell>
          <cell r="D330" t="str">
            <v>個</v>
          </cell>
          <cell r="E330">
            <v>2080</v>
          </cell>
          <cell r="F330" t="str">
            <v>採用単価</v>
          </cell>
        </row>
        <row r="331">
          <cell r="A331" t="str">
            <v>B0054</v>
          </cell>
          <cell r="B331" t="str">
            <v>カラー</v>
          </cell>
          <cell r="C331" t="str">
            <v>VUφ150用</v>
          </cell>
          <cell r="D331" t="str">
            <v>個</v>
          </cell>
          <cell r="E331">
            <v>960</v>
          </cell>
          <cell r="F331" t="str">
            <v>採用単価</v>
          </cell>
        </row>
        <row r="332">
          <cell r="A332" t="str">
            <v>B0056</v>
          </cell>
          <cell r="B332" t="str">
            <v>埋設標識シート</v>
          </cell>
          <cell r="C332" t="str">
            <v>幅150mm *50m</v>
          </cell>
          <cell r="D332" t="str">
            <v>ｍ</v>
          </cell>
          <cell r="E332">
            <v>225</v>
          </cell>
        </row>
        <row r="336">
          <cell r="A336" t="str">
            <v>L0001</v>
          </cell>
          <cell r="B336" t="str">
            <v>鋼材</v>
          </cell>
          <cell r="C336" t="str">
            <v>仮ステージ（全損）
H-200*200</v>
          </cell>
          <cell r="D336" t="str">
            <v>t</v>
          </cell>
          <cell r="E336">
            <v>39500</v>
          </cell>
          <cell r="F336" t="str">
            <v>採用単価</v>
          </cell>
        </row>
        <row r="337">
          <cell r="A337" t="str">
            <v>L0002</v>
          </cell>
          <cell r="B337" t="str">
            <v>ｽｸﾗｯﾌﾟ</v>
          </cell>
          <cell r="C337" t="str">
            <v>特(A)</v>
          </cell>
          <cell r="D337" t="str">
            <v>t</v>
          </cell>
          <cell r="E337">
            <v>2000</v>
          </cell>
        </row>
        <row r="338">
          <cell r="A338" t="str">
            <v>L0003</v>
          </cell>
          <cell r="B338" t="str">
            <v>山留め損料</v>
          </cell>
          <cell r="C338" t="str">
            <v>軽量金属切梁賃料 水圧ｻﾎﾟｰﾄ
切梁寸法 60～80cm 2段</v>
          </cell>
          <cell r="D338" t="str">
            <v>ｍ</v>
          </cell>
          <cell r="E338">
            <v>256</v>
          </cell>
        </row>
        <row r="339">
          <cell r="A339" t="str">
            <v>L0004</v>
          </cell>
          <cell r="B339" t="str">
            <v>山留め損料</v>
          </cell>
          <cell r="C339" t="str">
            <v>腹起し材賃料 アルミ製
120×120×4000 2段</v>
          </cell>
          <cell r="D339" t="str">
            <v>ｍ</v>
          </cell>
          <cell r="E339">
            <v>198</v>
          </cell>
        </row>
        <row r="340">
          <cell r="A340" t="str">
            <v>L0005</v>
          </cell>
          <cell r="B340" t="str">
            <v>山留め損料</v>
          </cell>
          <cell r="C340" t="str">
            <v>水圧ﾎﾟﾝﾌﾟ賃料 2段</v>
          </cell>
          <cell r="D340" t="str">
            <v>ｍ</v>
          </cell>
          <cell r="E340">
            <v>33</v>
          </cell>
        </row>
        <row r="341">
          <cell r="A341" t="str">
            <v>L0006</v>
          </cell>
          <cell r="B341" t="str">
            <v>山留め損料</v>
          </cell>
          <cell r="C341" t="str">
            <v>軽量工矢板 L=3.50m</v>
          </cell>
          <cell r="D341" t="str">
            <v>式</v>
          </cell>
          <cell r="E341">
            <v>12570</v>
          </cell>
          <cell r="F341" t="str">
            <v>積算根拠</v>
          </cell>
        </row>
        <row r="342">
          <cell r="A342" t="str">
            <v>L0007</v>
          </cell>
          <cell r="B342" t="str">
            <v>鋼材損料</v>
          </cell>
          <cell r="C342" t="str">
            <v>式</v>
          </cell>
          <cell r="D342" t="str">
            <v>式</v>
          </cell>
          <cell r="E342" t="str">
            <v>積算根拠</v>
          </cell>
          <cell r="F342" t="str">
            <v>積算根拠</v>
          </cell>
        </row>
        <row r="343">
          <cell r="A343" t="str">
            <v>L0008</v>
          </cell>
          <cell r="B343" t="str">
            <v>鋼材損料</v>
          </cell>
          <cell r="C343" t="str">
            <v>式</v>
          </cell>
          <cell r="D343" t="str">
            <v>式</v>
          </cell>
          <cell r="E343" t="str">
            <v>積算根拠</v>
          </cell>
          <cell r="F343" t="str">
            <v>積算根拠</v>
          </cell>
        </row>
        <row r="344">
          <cell r="A344" t="str">
            <v>L0009</v>
          </cell>
          <cell r="B344" t="str">
            <v>鋼材損料</v>
          </cell>
          <cell r="C344" t="str">
            <v>式</v>
          </cell>
          <cell r="D344" t="str">
            <v>式</v>
          </cell>
          <cell r="E344" t="str">
            <v>積算根拠</v>
          </cell>
          <cell r="F344" t="str">
            <v>積算根拠</v>
          </cell>
        </row>
        <row r="345">
          <cell r="A345" t="str">
            <v>L0010</v>
          </cell>
          <cell r="B345" t="str">
            <v>鋼材損料</v>
          </cell>
          <cell r="C345" t="str">
            <v>式</v>
          </cell>
          <cell r="D345" t="str">
            <v>式</v>
          </cell>
          <cell r="E345" t="str">
            <v>積算根拠</v>
          </cell>
          <cell r="F345" t="str">
            <v>積算根拠</v>
          </cell>
        </row>
        <row r="346">
          <cell r="A346" t="str">
            <v>L0013</v>
          </cell>
          <cell r="B346" t="str">
            <v>ﾗｲﾅｰﾌﾟﾚｰﾄ全損</v>
          </cell>
          <cell r="C346" t="str">
            <v>№１立坑 H=4.00m
φ2000mm t=2.7mm</v>
          </cell>
          <cell r="D346" t="str">
            <v>式</v>
          </cell>
          <cell r="E346">
            <v>319680</v>
          </cell>
          <cell r="F346" t="str">
            <v>積算根拠</v>
          </cell>
        </row>
        <row r="347">
          <cell r="A347" t="str">
            <v>L0014</v>
          </cell>
          <cell r="B347" t="str">
            <v>ﾗｲﾅｰﾌﾟﾚｰﾄ損料</v>
          </cell>
          <cell r="C347" t="str">
            <v>№１立坑 H=1.50m
φ2000mm t=2.7mm</v>
          </cell>
          <cell r="D347" t="str">
            <v>式</v>
          </cell>
          <cell r="E347">
            <v>3439</v>
          </cell>
          <cell r="F347" t="str">
            <v>積算根拠</v>
          </cell>
        </row>
        <row r="348">
          <cell r="A348" t="str">
            <v>L0011</v>
          </cell>
          <cell r="B348" t="str">
            <v>ﾗｲﾅｰﾌﾟﾚｰﾄ全損</v>
          </cell>
          <cell r="C348" t="str">
            <v>№１立坑 H=5.50m
φ2000mm t=2.7mm</v>
          </cell>
          <cell r="D348" t="str">
            <v>式</v>
          </cell>
          <cell r="E348">
            <v>439560</v>
          </cell>
          <cell r="F348" t="str">
            <v>積算根拠</v>
          </cell>
        </row>
        <row r="349">
          <cell r="A349" t="str">
            <v>L0012</v>
          </cell>
          <cell r="B349" t="str">
            <v>ﾗｲﾅｰﾌﾟﾚｰﾄ損料</v>
          </cell>
          <cell r="C349" t="str">
            <v>№１立坑 H=1.50m
φ2000mm t=2.7mm</v>
          </cell>
          <cell r="D349" t="str">
            <v>式</v>
          </cell>
          <cell r="E349">
            <v>14742</v>
          </cell>
          <cell r="F349" t="str">
            <v>積算根拠</v>
          </cell>
        </row>
        <row r="350">
          <cell r="A350" t="str">
            <v>L0015</v>
          </cell>
          <cell r="B350" t="str">
            <v>覆工損料</v>
          </cell>
          <cell r="C350" t="str">
            <v>№1立坑部</v>
          </cell>
          <cell r="D350" t="str">
            <v>式</v>
          </cell>
          <cell r="E350">
            <v>21868</v>
          </cell>
          <cell r="F350" t="str">
            <v>積算根拠</v>
          </cell>
        </row>
        <row r="351">
          <cell r="A351" t="str">
            <v>L0016</v>
          </cell>
          <cell r="B351" t="str">
            <v>覆工損料</v>
          </cell>
          <cell r="C351" t="str">
            <v>№2立坑部</v>
          </cell>
          <cell r="D351" t="str">
            <v>式</v>
          </cell>
          <cell r="E351">
            <v>29561</v>
          </cell>
          <cell r="F351" t="str">
            <v>積算根拠</v>
          </cell>
        </row>
        <row r="354">
          <cell r="B354" t="str">
            <v>管材　</v>
          </cell>
        </row>
        <row r="355">
          <cell r="A355" t="str">
            <v>M0001</v>
          </cell>
          <cell r="B355" t="str">
            <v>下水用ﾀﾞｸﾀｲﾙ鋳鉄管</v>
          </cell>
          <cell r="C355" t="str">
            <v>φ150　NS形3種 L=5.0m
内面ﾓﾙﾀﾙﾗｲﾆﾝｸﾞ</v>
          </cell>
          <cell r="D355" t="str">
            <v>本</v>
          </cell>
          <cell r="E355">
            <v>35500</v>
          </cell>
        </row>
        <row r="356">
          <cell r="A356" t="str">
            <v>M0002</v>
          </cell>
          <cell r="B356" t="str">
            <v>下水用ﾀﾞｸﾀｲﾙ鋳鉄管</v>
          </cell>
          <cell r="C356" t="str">
            <v>φ150　NS形 90°曲管
内面ｴﾎﾟｷｼ粉体塗装</v>
          </cell>
          <cell r="D356" t="str">
            <v>個</v>
          </cell>
          <cell r="E356">
            <v>26700</v>
          </cell>
        </row>
        <row r="357">
          <cell r="A357" t="str">
            <v>M0003</v>
          </cell>
          <cell r="B357" t="str">
            <v>下水用ﾀﾞｸﾀｲﾙ鋳鉄管</v>
          </cell>
          <cell r="C357" t="str">
            <v>φ150　NS形 45°曲管
内面ｴﾎﾟｷｼ粉体塗装</v>
          </cell>
          <cell r="D357" t="str">
            <v>個</v>
          </cell>
          <cell r="E357">
            <v>21700</v>
          </cell>
        </row>
        <row r="358">
          <cell r="A358" t="str">
            <v>M0004</v>
          </cell>
          <cell r="B358" t="str">
            <v>下水用ﾀﾞｸﾀｲﾙ鋳鉄管</v>
          </cell>
          <cell r="C358" t="str">
            <v>φ150　NS形 22 1/2°曲管
内面ｴﾎﾟｷｼ粉体塗装</v>
          </cell>
          <cell r="D358" t="str">
            <v>個</v>
          </cell>
          <cell r="E358">
            <v>21800</v>
          </cell>
        </row>
        <row r="359">
          <cell r="A359" t="str">
            <v>M0005</v>
          </cell>
          <cell r="B359" t="str">
            <v>下水用ﾀﾞｸﾀｲﾙ鋳鉄管</v>
          </cell>
          <cell r="C359" t="str">
            <v>φ150　NS形 11 1/4°曲管
内面ｴﾎﾟｷｼ粉体塗装</v>
          </cell>
          <cell r="D359" t="str">
            <v>個</v>
          </cell>
          <cell r="E359">
            <v>19900</v>
          </cell>
        </row>
        <row r="360">
          <cell r="A360" t="str">
            <v>M0006</v>
          </cell>
          <cell r="B360" t="str">
            <v>下水用ﾀﾞｸﾀｲﾙ鋳鉄管</v>
          </cell>
          <cell r="C360" t="str">
            <v>φ150　NS形 5 5/8°曲管
内面ｴﾎﾟｷｼ粉体塗装</v>
          </cell>
          <cell r="D360" t="str">
            <v>個</v>
          </cell>
          <cell r="E360">
            <v>19900</v>
          </cell>
        </row>
        <row r="361">
          <cell r="A361" t="str">
            <v>M0007</v>
          </cell>
          <cell r="B361" t="str">
            <v>下水用ﾀﾞｸﾀｲﾙ鋳鉄管</v>
          </cell>
          <cell r="C361" t="str">
            <v>φ150　NS形 継輪
内面ｴﾎﾟｷｼ粉体塗装</v>
          </cell>
          <cell r="D361" t="str">
            <v>個</v>
          </cell>
          <cell r="E361">
            <v>47700</v>
          </cell>
        </row>
        <row r="362">
          <cell r="A362" t="str">
            <v>M0008</v>
          </cell>
          <cell r="B362" t="str">
            <v>下水用ﾀﾞｸﾀｲﾙ鋳鉄管</v>
          </cell>
          <cell r="C362" t="str">
            <v>φ150　NS形 短管1号
内面ｴﾎﾟｷｼ粉体塗装</v>
          </cell>
          <cell r="D362" t="str">
            <v>個</v>
          </cell>
          <cell r="E362">
            <v>22100</v>
          </cell>
        </row>
        <row r="363">
          <cell r="A363" t="str">
            <v>M0009</v>
          </cell>
          <cell r="B363" t="str">
            <v>下水用ﾀﾞｸﾀｲﾙ鋳鉄管</v>
          </cell>
          <cell r="C363" t="str">
            <v>φ150　NS形 短管2号
内面ｴﾎﾟｷｼ粉体塗装</v>
          </cell>
          <cell r="D363" t="str">
            <v>個</v>
          </cell>
          <cell r="E363">
            <v>13900</v>
          </cell>
        </row>
        <row r="364">
          <cell r="A364" t="str">
            <v>M0010</v>
          </cell>
          <cell r="B364" t="str">
            <v>下水用ﾀﾞｸﾀｲﾙ鋳鉄管</v>
          </cell>
          <cell r="C364" t="str">
            <v>φ150　NS形 ﾗｲﾅ-
内面ｴﾎﾟｷｼ粉体塗装</v>
          </cell>
          <cell r="D364" t="str">
            <v>個</v>
          </cell>
          <cell r="E364">
            <v>4810</v>
          </cell>
        </row>
        <row r="365">
          <cell r="A365" t="str">
            <v>M0011</v>
          </cell>
          <cell r="B365" t="str">
            <v>下水用ﾀﾞｸﾀｲﾙ鋳鉄管</v>
          </cell>
          <cell r="C365" t="str">
            <v>φ150　NS形 挿し口ﾘﾝｸﾞ
内面ｴﾎﾟｷｼ粉体塗装</v>
          </cell>
          <cell r="D365" t="str">
            <v>個</v>
          </cell>
          <cell r="E365">
            <v>3720</v>
          </cell>
        </row>
        <row r="366">
          <cell r="A366" t="str">
            <v>M0012</v>
          </cell>
          <cell r="B366" t="str">
            <v>ゴム製伸縮河とう管</v>
          </cell>
          <cell r="C366" t="str">
            <v>φ150 偏心量100mm
高圧用</v>
          </cell>
          <cell r="D366" t="str">
            <v>個</v>
          </cell>
          <cell r="E366">
            <v>210000</v>
          </cell>
          <cell r="F366" t="str">
            <v>採用単価</v>
          </cell>
        </row>
        <row r="367">
          <cell r="A367" t="str">
            <v>M0013</v>
          </cell>
          <cell r="B367" t="str">
            <v>ﾀﾞｸﾀｲﾙ鋳鉄管接合剤</v>
          </cell>
          <cell r="C367" t="str">
            <v>ﾌﾗﾝｼﾞ継ぎ手材
φ150mm</v>
          </cell>
          <cell r="D367" t="str">
            <v>個</v>
          </cell>
          <cell r="E367">
            <v>2720</v>
          </cell>
        </row>
        <row r="368">
          <cell r="A368" t="str">
            <v>M0014</v>
          </cell>
          <cell r="B368" t="str">
            <v>ｶｯﾀｰ損料</v>
          </cell>
          <cell r="C368" t="str">
            <v>キールカッタｰ</v>
          </cell>
          <cell r="D368" t="str">
            <v>日</v>
          </cell>
          <cell r="E368">
            <v>260</v>
          </cell>
          <cell r="F368" t="str">
            <v>見積単価</v>
          </cell>
          <cell r="G368">
            <v>1071600</v>
          </cell>
          <cell r="H368">
            <v>1071600</v>
          </cell>
        </row>
        <row r="369">
          <cell r="A369" t="str">
            <v>M0015</v>
          </cell>
          <cell r="B369" t="str">
            <v>下水道用硬質塩化ビニル管</v>
          </cell>
          <cell r="C369" t="str">
            <v>ゴム輪受口片受け直管
φ350×4.0m</v>
          </cell>
          <cell r="D369" t="str">
            <v>本</v>
          </cell>
          <cell r="E369">
            <v>19900</v>
          </cell>
          <cell r="F369" t="str">
            <v>採用単価</v>
          </cell>
        </row>
        <row r="370">
          <cell r="A370" t="str">
            <v>M0016</v>
          </cell>
          <cell r="B370" t="str">
            <v>下水道用硬質塩化ビニル管</v>
          </cell>
          <cell r="C370" t="str">
            <v>上流用ﾏﾝﾎｰﾙ継手
φ350</v>
          </cell>
          <cell r="D370" t="str">
            <v>本</v>
          </cell>
          <cell r="E370">
            <v>11900</v>
          </cell>
          <cell r="F370" t="str">
            <v>採用単価</v>
          </cell>
        </row>
        <row r="371">
          <cell r="A371" t="str">
            <v>M0017</v>
          </cell>
          <cell r="B371" t="str">
            <v>下水道用硬質塩化ビニル管</v>
          </cell>
          <cell r="C371" t="str">
            <v>下流用ﾏﾝﾎｰﾙ継手
φ350</v>
          </cell>
          <cell r="D371" t="str">
            <v>本</v>
          </cell>
          <cell r="E371">
            <v>6780</v>
          </cell>
          <cell r="F371" t="str">
            <v>採用単価</v>
          </cell>
        </row>
        <row r="372">
          <cell r="A372" t="str">
            <v>M0018</v>
          </cell>
          <cell r="B372" t="str">
            <v>ゴム製伸縮河とう管</v>
          </cell>
          <cell r="C372" t="str">
            <v>φ150 偏心量100mm
高圧用　推力防止ボルト付き</v>
          </cell>
          <cell r="D372" t="str">
            <v>個</v>
          </cell>
          <cell r="E372">
            <v>282000</v>
          </cell>
          <cell r="F372" t="str">
            <v>見積単価</v>
          </cell>
        </row>
        <row r="373">
          <cell r="A373" t="str">
            <v>M0019</v>
          </cell>
          <cell r="B373" t="str">
            <v>下水用ﾀﾞｸﾀｲﾙ鋳鉄管</v>
          </cell>
          <cell r="C373" t="str">
            <v>φ150　NS形1種 L=5.0m
内面ﾓﾙﾀﾙﾗｲﾆﾝｸﾞ</v>
          </cell>
          <cell r="D373" t="str">
            <v>本</v>
          </cell>
          <cell r="E373">
            <v>40300</v>
          </cell>
          <cell r="F373" t="str">
            <v>採用単価</v>
          </cell>
        </row>
        <row r="374">
          <cell r="A374" t="str">
            <v>M0020</v>
          </cell>
          <cell r="B374" t="str">
            <v>フランジ短管</v>
          </cell>
          <cell r="C374" t="str">
            <v>φ150　L=400㎜</v>
          </cell>
          <cell r="D374" t="str">
            <v>本</v>
          </cell>
          <cell r="E374">
            <v>15100</v>
          </cell>
          <cell r="F374" t="str">
            <v>採用単価</v>
          </cell>
        </row>
        <row r="375">
          <cell r="A375" t="str">
            <v>M0021</v>
          </cell>
          <cell r="B375" t="str">
            <v>片フランジ短管</v>
          </cell>
          <cell r="C375" t="str">
            <v>φ150　L=2.0m</v>
          </cell>
          <cell r="D375" t="str">
            <v>本</v>
          </cell>
          <cell r="E375">
            <v>45100</v>
          </cell>
          <cell r="F375" t="str">
            <v>採用単価</v>
          </cell>
        </row>
        <row r="376">
          <cell r="A376" t="str">
            <v>M0022</v>
          </cell>
          <cell r="B376" t="str">
            <v>露出部塗装費</v>
          </cell>
          <cell r="C376" t="str">
            <v>φ150　ＮＳ形直管３種</v>
          </cell>
          <cell r="D376" t="str">
            <v>本</v>
          </cell>
          <cell r="E376">
            <v>1540</v>
          </cell>
          <cell r="F376" t="str">
            <v>見積単価</v>
          </cell>
        </row>
        <row r="377">
          <cell r="A377" t="str">
            <v>M0023</v>
          </cell>
          <cell r="B377" t="str">
            <v>露出部塗装費</v>
          </cell>
          <cell r="C377" t="str">
            <v>φ150　ＮＳ形直管１種</v>
          </cell>
          <cell r="D377" t="str">
            <v>本</v>
          </cell>
          <cell r="E377">
            <v>1850</v>
          </cell>
          <cell r="F377" t="str">
            <v>見積単価</v>
          </cell>
        </row>
        <row r="378">
          <cell r="A378" t="str">
            <v>M0024</v>
          </cell>
          <cell r="B378" t="str">
            <v>露出部塗装費</v>
          </cell>
          <cell r="C378" t="str">
            <v>φ150　短管Ⅰ号</v>
          </cell>
          <cell r="D378" t="str">
            <v>本</v>
          </cell>
          <cell r="E378">
            <v>504</v>
          </cell>
          <cell r="F378" t="str">
            <v>見積単価</v>
          </cell>
        </row>
        <row r="379">
          <cell r="A379" t="str">
            <v>M0025</v>
          </cell>
          <cell r="B379" t="str">
            <v>露出部塗装費</v>
          </cell>
          <cell r="C379" t="str">
            <v>φ150　短管Ⅱ号</v>
          </cell>
          <cell r="D379" t="str">
            <v>本</v>
          </cell>
          <cell r="E379">
            <v>351</v>
          </cell>
          <cell r="F379" t="str">
            <v>見積単価</v>
          </cell>
        </row>
        <row r="381">
          <cell r="A381" t="str">
            <v>B2004</v>
          </cell>
          <cell r="B381" t="str">
            <v>推進用鋼管</v>
          </cell>
          <cell r="C381" t="str">
            <v>φ500　L=0.70m
加工費含む</v>
          </cell>
          <cell r="D381" t="str">
            <v>本</v>
          </cell>
          <cell r="E381">
            <v>40300</v>
          </cell>
          <cell r="F381" t="str">
            <v>協会単価</v>
          </cell>
        </row>
        <row r="382">
          <cell r="A382" t="str">
            <v>B2005</v>
          </cell>
          <cell r="B382" t="str">
            <v>硬質塩化ビニル管</v>
          </cell>
          <cell r="C382" t="str">
            <v>VUφ350　L=4.0ｍ
ﾌﾟﾚｰﾝｴﾝﾄﾞ</v>
          </cell>
          <cell r="D382" t="str">
            <v>本</v>
          </cell>
          <cell r="E382">
            <v>18600</v>
          </cell>
          <cell r="F382" t="str">
            <v>採用単価</v>
          </cell>
        </row>
        <row r="383">
          <cell r="A383" t="str">
            <v>B2006</v>
          </cell>
          <cell r="B383" t="str">
            <v>カラー</v>
          </cell>
          <cell r="C383" t="str">
            <v>VUφ350</v>
          </cell>
          <cell r="D383" t="str">
            <v>個</v>
          </cell>
          <cell r="E383">
            <v>6180</v>
          </cell>
          <cell r="F383" t="str">
            <v>採用単価</v>
          </cell>
        </row>
        <row r="384">
          <cell r="A384" t="str">
            <v>B2007</v>
          </cell>
          <cell r="B384" t="str">
            <v>塩ビスペーサ</v>
          </cell>
          <cell r="C384" t="str">
            <v>VUφ350</v>
          </cell>
          <cell r="D384" t="str">
            <v>個</v>
          </cell>
          <cell r="E384">
            <v>4950</v>
          </cell>
          <cell r="F384" t="str">
            <v>協会単価</v>
          </cell>
        </row>
        <row r="385">
          <cell r="A385" t="str">
            <v>B2015</v>
          </cell>
          <cell r="B385" t="str">
            <v>ﾒﾀﾙｸﾗｳﾝ</v>
          </cell>
          <cell r="C385" t="str">
            <v>φ500mm</v>
          </cell>
          <cell r="D385" t="str">
            <v>個</v>
          </cell>
          <cell r="E385">
            <v>275000</v>
          </cell>
          <cell r="F385" t="str">
            <v>協会単価</v>
          </cell>
        </row>
        <row r="386">
          <cell r="A386" t="str">
            <v>B2016</v>
          </cell>
          <cell r="B386" t="str">
            <v>削進機</v>
          </cell>
          <cell r="C386" t="str">
            <v>KYT-408</v>
          </cell>
          <cell r="D386" t="str">
            <v>日</v>
          </cell>
          <cell r="E386">
            <v>58600</v>
          </cell>
          <cell r="F386" t="str">
            <v>採用単価</v>
          </cell>
        </row>
        <row r="387">
          <cell r="A387" t="str">
            <v>B2017</v>
          </cell>
          <cell r="B387" t="str">
            <v>削進台</v>
          </cell>
          <cell r="C387" t="str">
            <v>KYT-408</v>
          </cell>
          <cell r="D387" t="str">
            <v>日</v>
          </cell>
          <cell r="E387">
            <v>4980</v>
          </cell>
          <cell r="F387" t="str">
            <v>採用単価</v>
          </cell>
        </row>
        <row r="388">
          <cell r="A388" t="str">
            <v>B2018</v>
          </cell>
          <cell r="B388" t="str">
            <v>潜水ﾎﾟﾝﾌﾟ</v>
          </cell>
          <cell r="C388" t="str">
            <v xml:space="preserve">口径50mm 揚程10m </v>
          </cell>
          <cell r="D388" t="str">
            <v>日</v>
          </cell>
          <cell r="E388">
            <v>186</v>
          </cell>
        </row>
        <row r="389">
          <cell r="A389" t="str">
            <v>B2019</v>
          </cell>
          <cell r="B389" t="str">
            <v>ｳｫ-ﾀｰｽｲﾍﾞﾙ</v>
          </cell>
          <cell r="C389" t="str">
            <v>日</v>
          </cell>
          <cell r="D389" t="str">
            <v>日</v>
          </cell>
          <cell r="E389">
            <v>823</v>
          </cell>
          <cell r="F389" t="str">
            <v>採用単価</v>
          </cell>
        </row>
        <row r="390">
          <cell r="A390" t="str">
            <v>B2020</v>
          </cell>
          <cell r="B390" t="str">
            <v>ｽｲﾍﾞﾙﾍｯﾄﾞ</v>
          </cell>
          <cell r="C390" t="str">
            <v>φ500mm</v>
          </cell>
          <cell r="D390" t="str">
            <v>日</v>
          </cell>
          <cell r="E390">
            <v>3260</v>
          </cell>
          <cell r="F390" t="str">
            <v>採用単価</v>
          </cell>
        </row>
        <row r="391">
          <cell r="A391" t="str">
            <v>B2021</v>
          </cell>
          <cell r="B391" t="str">
            <v>ｽｲﾍﾞﾙﾛｯﾄﾞ</v>
          </cell>
          <cell r="C391" t="str">
            <v>日</v>
          </cell>
          <cell r="D391" t="str">
            <v>日</v>
          </cell>
          <cell r="E391">
            <v>658</v>
          </cell>
          <cell r="F391" t="str">
            <v>採用単価</v>
          </cell>
        </row>
        <row r="392">
          <cell r="A392" t="str">
            <v>B2022</v>
          </cell>
          <cell r="B392" t="str">
            <v>油圧ﾎｰｽ</v>
          </cell>
          <cell r="C392" t="str">
            <v>10m+5m,3/4 3/8</v>
          </cell>
          <cell r="D392" t="str">
            <v>日</v>
          </cell>
          <cell r="E392">
            <v>3770</v>
          </cell>
          <cell r="F392" t="str">
            <v>採用単価</v>
          </cell>
        </row>
        <row r="393">
          <cell r="A393" t="str">
            <v>B2023</v>
          </cell>
          <cell r="B393" t="str">
            <v>ｷｬﾌﾟﾀｲﾔｹｰﾌﾞﾙ</v>
          </cell>
          <cell r="C393" t="str">
            <v>38mm 4芯・24mm 4芯 20m</v>
          </cell>
          <cell r="D393" t="str">
            <v>日</v>
          </cell>
          <cell r="E393">
            <v>1750</v>
          </cell>
          <cell r="F393" t="str">
            <v>採用単価</v>
          </cell>
        </row>
        <row r="394">
          <cell r="A394" t="str">
            <v>B2024</v>
          </cell>
          <cell r="B394" t="str">
            <v>高圧洗浄車損料</v>
          </cell>
          <cell r="C394" t="str">
            <v>4t車</v>
          </cell>
          <cell r="D394" t="str">
            <v>時間</v>
          </cell>
          <cell r="E394">
            <v>2520</v>
          </cell>
          <cell r="F394" t="str">
            <v>採用単価</v>
          </cell>
        </row>
        <row r="395">
          <cell r="A395" t="str">
            <v>B2224</v>
          </cell>
          <cell r="B395" t="str">
            <v>高圧洗浄車損料</v>
          </cell>
          <cell r="C395" t="str">
            <v>4t車</v>
          </cell>
          <cell r="D395" t="str">
            <v>供用日</v>
          </cell>
          <cell r="E395">
            <v>11900</v>
          </cell>
          <cell r="F395" t="str">
            <v>採用単価</v>
          </cell>
        </row>
        <row r="396">
          <cell r="A396" t="str">
            <v>B2025</v>
          </cell>
          <cell r="B396" t="str">
            <v>ﾊﾞｷｭｰﾑ車損料</v>
          </cell>
          <cell r="C396" t="str">
            <v>4.5t車</v>
          </cell>
          <cell r="D396" t="str">
            <v>時間</v>
          </cell>
          <cell r="E396">
            <v>2430</v>
          </cell>
          <cell r="F396" t="str">
            <v>採用単価</v>
          </cell>
        </row>
        <row r="397">
          <cell r="A397" t="str">
            <v>B2225</v>
          </cell>
          <cell r="B397" t="str">
            <v>ﾊﾞｷｭｰﾑ車損料</v>
          </cell>
          <cell r="C397" t="str">
            <v>4.5t車</v>
          </cell>
          <cell r="D397" t="str">
            <v>供用日</v>
          </cell>
          <cell r="E397">
            <v>17900</v>
          </cell>
          <cell r="F397" t="str">
            <v>採用単価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明細1段"/>
      <sheetName val="明細2段"/>
      <sheetName val="土工M0,1"/>
      <sheetName val="土工M3,4"/>
      <sheetName val="土工M7既設"/>
      <sheetName val="土留工M0"/>
      <sheetName val="土留工M1"/>
      <sheetName val="土留工M3"/>
      <sheetName val="土留工M4"/>
      <sheetName val="土留工M7既設"/>
      <sheetName val="Ｍ0圧入"/>
      <sheetName val="Ｍ0引抜"/>
      <sheetName val="Ｍ1圧入"/>
      <sheetName val="Ｍ1引抜"/>
      <sheetName val="Ｍ3圧入"/>
      <sheetName val="Ｍ3引抜"/>
      <sheetName val="Ｍ4圧入"/>
      <sheetName val="Ｍ4引抜"/>
      <sheetName val="道路工"/>
      <sheetName val="基礎工"/>
      <sheetName val="路面工B"/>
      <sheetName val="仮設重量"/>
      <sheetName val="仮設材日数"/>
      <sheetName val="仮設損料費"/>
      <sheetName val="管布設,土留工(200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51">
          <cell r="T51" t="str">
            <v>鋼　矢　板</v>
          </cell>
          <cell r="U51" t="str">
            <v>Ⅱ型</v>
          </cell>
          <cell r="V51">
            <v>97000</v>
          </cell>
          <cell r="W51">
            <v>130</v>
          </cell>
          <cell r="X51">
            <v>110</v>
          </cell>
          <cell r="Y51">
            <v>102</v>
          </cell>
          <cell r="Z51">
            <v>92</v>
          </cell>
          <cell r="AA51">
            <v>3900</v>
          </cell>
          <cell r="AB51">
            <v>6400</v>
          </cell>
          <cell r="AC51">
            <v>4.8000000000000001E-2</v>
          </cell>
          <cell r="AD51">
            <v>4.8000000000000001E-2</v>
          </cell>
          <cell r="AE51" t="str">
            <v>t/m</v>
          </cell>
          <cell r="AF51">
            <v>0.12</v>
          </cell>
          <cell r="AG51" t="str">
            <v>t/m2</v>
          </cell>
          <cell r="AH51" t="str">
            <v>機損13-1</v>
          </cell>
        </row>
        <row r="52">
          <cell r="T52" t="str">
            <v>鋼　矢　板</v>
          </cell>
          <cell r="U52" t="str">
            <v>Ⅲ型</v>
          </cell>
          <cell r="V52">
            <v>97000</v>
          </cell>
          <cell r="W52">
            <v>130</v>
          </cell>
          <cell r="X52">
            <v>110</v>
          </cell>
          <cell r="Y52">
            <v>102</v>
          </cell>
          <cell r="Z52">
            <v>92</v>
          </cell>
          <cell r="AA52">
            <v>3900</v>
          </cell>
          <cell r="AB52">
            <v>6400</v>
          </cell>
          <cell r="AC52">
            <v>0.06</v>
          </cell>
          <cell r="AD52">
            <v>0.06</v>
          </cell>
          <cell r="AE52" t="str">
            <v>t/m</v>
          </cell>
          <cell r="AF52">
            <v>0.15</v>
          </cell>
          <cell r="AG52" t="str">
            <v>t/m2</v>
          </cell>
          <cell r="AH52" t="str">
            <v>機損13-1</v>
          </cell>
        </row>
        <row r="53">
          <cell r="T53" t="str">
            <v>鋼　矢　板</v>
          </cell>
          <cell r="U53" t="str">
            <v>Ⅳ型</v>
          </cell>
          <cell r="V53">
            <v>97000</v>
          </cell>
          <cell r="W53">
            <v>130</v>
          </cell>
          <cell r="X53">
            <v>110</v>
          </cell>
          <cell r="Y53">
            <v>102</v>
          </cell>
          <cell r="Z53">
            <v>92</v>
          </cell>
          <cell r="AA53">
            <v>3900</v>
          </cell>
          <cell r="AB53">
            <v>6400</v>
          </cell>
          <cell r="AC53">
            <v>7.6100000000000001E-2</v>
          </cell>
          <cell r="AD53">
            <v>7.6100000000000001E-2</v>
          </cell>
          <cell r="AE53" t="str">
            <v>t/m</v>
          </cell>
          <cell r="AF53">
            <v>0.1903</v>
          </cell>
          <cell r="AG53" t="str">
            <v>t/m2</v>
          </cell>
          <cell r="AH53" t="str">
            <v>機損13-1</v>
          </cell>
        </row>
        <row r="54">
          <cell r="T54" t="str">
            <v>鋼　矢　板</v>
          </cell>
          <cell r="U54" t="str">
            <v>ⅤＬ型</v>
          </cell>
          <cell r="V54">
            <v>97000</v>
          </cell>
          <cell r="W54">
            <v>168</v>
          </cell>
          <cell r="X54">
            <v>147</v>
          </cell>
          <cell r="Y54">
            <v>130</v>
          </cell>
          <cell r="Z54">
            <v>120</v>
          </cell>
          <cell r="AA54">
            <v>3900</v>
          </cell>
          <cell r="AB54">
            <v>6400</v>
          </cell>
          <cell r="AC54">
            <v>0.105</v>
          </cell>
          <cell r="AD54">
            <v>0.105</v>
          </cell>
          <cell r="AE54" t="str">
            <v>t/m</v>
          </cell>
          <cell r="AF54">
            <v>0.26250000000000001</v>
          </cell>
          <cell r="AG54" t="str">
            <v>t/m2</v>
          </cell>
          <cell r="AH54" t="str">
            <v>機損13-1</v>
          </cell>
        </row>
        <row r="55">
          <cell r="T55" t="str">
            <v>軽量矢板</v>
          </cell>
          <cell r="U55" t="str">
            <v>Ⅱ型・Ⅲ型</v>
          </cell>
          <cell r="V55">
            <v>109000</v>
          </cell>
          <cell r="W55">
            <v>168</v>
          </cell>
          <cell r="X55">
            <v>165</v>
          </cell>
          <cell r="Y55">
            <v>150</v>
          </cell>
          <cell r="Z55">
            <v>4600</v>
          </cell>
          <cell r="AA55">
            <v>4600</v>
          </cell>
          <cell r="AB55">
            <v>7600</v>
          </cell>
          <cell r="AC55" t="str">
            <v>t/m</v>
          </cell>
          <cell r="AD55">
            <v>1.7899999999999999E-2</v>
          </cell>
          <cell r="AE55" t="str">
            <v>t/m</v>
          </cell>
          <cell r="AF55" t="str">
            <v>機損13-1</v>
          </cell>
          <cell r="AG55" t="str">
            <v>機損13-1</v>
          </cell>
          <cell r="AH55" t="str">
            <v>機損13-1</v>
          </cell>
        </row>
        <row r="56">
          <cell r="T56" t="str">
            <v>Ｈ型鋼</v>
          </cell>
          <cell r="U56" t="str">
            <v>150型</v>
          </cell>
          <cell r="V56">
            <v>120</v>
          </cell>
          <cell r="W56">
            <v>120</v>
          </cell>
          <cell r="X56">
            <v>103</v>
          </cell>
          <cell r="Y56">
            <v>102</v>
          </cell>
          <cell r="Z56">
            <v>92</v>
          </cell>
          <cell r="AA56">
            <v>4000</v>
          </cell>
          <cell r="AB56">
            <v>6500</v>
          </cell>
          <cell r="AC56" t="str">
            <v>t/m</v>
          </cell>
          <cell r="AD56">
            <v>3.15E-2</v>
          </cell>
          <cell r="AE56" t="str">
            <v>t/m</v>
          </cell>
          <cell r="AF56" t="str">
            <v>機損13-1</v>
          </cell>
          <cell r="AG56" t="str">
            <v>機損13-1</v>
          </cell>
          <cell r="AH56" t="str">
            <v>機損13-1</v>
          </cell>
        </row>
        <row r="57">
          <cell r="T57" t="str">
            <v>Ｈ型鋼</v>
          </cell>
          <cell r="U57" t="str">
            <v>200型</v>
          </cell>
          <cell r="V57">
            <v>120</v>
          </cell>
          <cell r="W57">
            <v>120</v>
          </cell>
          <cell r="X57">
            <v>103</v>
          </cell>
          <cell r="Y57">
            <v>102</v>
          </cell>
          <cell r="Z57">
            <v>92</v>
          </cell>
          <cell r="AA57">
            <v>4000</v>
          </cell>
          <cell r="AB57">
            <v>6500</v>
          </cell>
          <cell r="AC57" t="str">
            <v>t/m</v>
          </cell>
          <cell r="AD57">
            <v>4.99E-2</v>
          </cell>
          <cell r="AE57" t="str">
            <v>t/m</v>
          </cell>
          <cell r="AF57" t="str">
            <v>機損13-1</v>
          </cell>
          <cell r="AG57" t="str">
            <v>機損13-1</v>
          </cell>
          <cell r="AH57" t="str">
            <v>機損13-1</v>
          </cell>
        </row>
        <row r="58">
          <cell r="T58" t="str">
            <v>Ｈ型鋼</v>
          </cell>
          <cell r="U58" t="str">
            <v>250型</v>
          </cell>
          <cell r="V58">
            <v>120</v>
          </cell>
          <cell r="W58">
            <v>120</v>
          </cell>
          <cell r="X58">
            <v>103</v>
          </cell>
          <cell r="Y58">
            <v>102</v>
          </cell>
          <cell r="Z58">
            <v>92</v>
          </cell>
          <cell r="AA58">
            <v>4000</v>
          </cell>
          <cell r="AB58">
            <v>6500</v>
          </cell>
          <cell r="AC58" t="str">
            <v>t/m</v>
          </cell>
          <cell r="AD58">
            <v>7.2400000000000006E-2</v>
          </cell>
          <cell r="AE58" t="str">
            <v>t/m</v>
          </cell>
          <cell r="AF58" t="str">
            <v>機損13-1</v>
          </cell>
          <cell r="AG58" t="str">
            <v>機損13-1</v>
          </cell>
          <cell r="AH58" t="str">
            <v>機損13-1</v>
          </cell>
        </row>
        <row r="59">
          <cell r="T59" t="str">
            <v>Ｈ型鋼</v>
          </cell>
          <cell r="U59" t="str">
            <v>300型</v>
          </cell>
          <cell r="V59">
            <v>120</v>
          </cell>
          <cell r="W59">
            <v>120</v>
          </cell>
          <cell r="X59">
            <v>103</v>
          </cell>
          <cell r="Y59">
            <v>102</v>
          </cell>
          <cell r="Z59">
            <v>92</v>
          </cell>
          <cell r="AA59">
            <v>4000</v>
          </cell>
          <cell r="AB59">
            <v>6500</v>
          </cell>
          <cell r="AC59" t="str">
            <v>t/m</v>
          </cell>
          <cell r="AD59">
            <v>9.4E-2</v>
          </cell>
          <cell r="AE59" t="str">
            <v>t/m</v>
          </cell>
          <cell r="AF59" t="str">
            <v>機損13-1</v>
          </cell>
          <cell r="AG59" t="str">
            <v>機損13-1</v>
          </cell>
          <cell r="AH59" t="str">
            <v>機損13-1</v>
          </cell>
        </row>
        <row r="60">
          <cell r="T60" t="str">
            <v>Ｈ型鋼</v>
          </cell>
          <cell r="U60" t="str">
            <v>350型</v>
          </cell>
          <cell r="V60">
            <v>120</v>
          </cell>
          <cell r="W60">
            <v>120</v>
          </cell>
          <cell r="X60">
            <v>103</v>
          </cell>
          <cell r="Y60">
            <v>102</v>
          </cell>
          <cell r="Z60">
            <v>92</v>
          </cell>
          <cell r="AA60">
            <v>4000</v>
          </cell>
          <cell r="AB60">
            <v>6500</v>
          </cell>
          <cell r="AC60" t="str">
            <v>t/m</v>
          </cell>
          <cell r="AD60">
            <v>0.13700000000000001</v>
          </cell>
          <cell r="AE60" t="str">
            <v>t/m</v>
          </cell>
          <cell r="AF60" t="str">
            <v>機損13-1</v>
          </cell>
          <cell r="AG60" t="str">
            <v>機損13-1</v>
          </cell>
          <cell r="AH60" t="str">
            <v>機損13-1</v>
          </cell>
        </row>
        <row r="61">
          <cell r="T61" t="str">
            <v>Ｈ型鋼</v>
          </cell>
          <cell r="U61" t="str">
            <v>400型</v>
          </cell>
          <cell r="V61">
            <v>122</v>
          </cell>
          <cell r="W61">
            <v>122</v>
          </cell>
          <cell r="X61">
            <v>105</v>
          </cell>
          <cell r="Y61">
            <v>104</v>
          </cell>
          <cell r="Z61">
            <v>94</v>
          </cell>
          <cell r="AA61">
            <v>4000</v>
          </cell>
          <cell r="AB61">
            <v>6500</v>
          </cell>
          <cell r="AC61" t="str">
            <v>t/m</v>
          </cell>
          <cell r="AD61">
            <v>0.17199999999999999</v>
          </cell>
          <cell r="AE61" t="str">
            <v>t/m</v>
          </cell>
          <cell r="AF61" t="str">
            <v>機損13-1</v>
          </cell>
          <cell r="AG61" t="str">
            <v>機損13-1</v>
          </cell>
          <cell r="AH61" t="str">
            <v>機損13-1</v>
          </cell>
        </row>
        <row r="62">
          <cell r="T62" t="str">
            <v>Ｈ型鋼</v>
          </cell>
          <cell r="U62" t="str">
            <v>594型</v>
          </cell>
          <cell r="V62">
            <v>139</v>
          </cell>
          <cell r="W62">
            <v>139</v>
          </cell>
          <cell r="X62">
            <v>125</v>
          </cell>
          <cell r="Y62">
            <v>125</v>
          </cell>
          <cell r="Z62">
            <v>120</v>
          </cell>
          <cell r="AA62">
            <v>4000</v>
          </cell>
          <cell r="AB62">
            <v>6500</v>
          </cell>
          <cell r="AC62" t="str">
            <v>t/m</v>
          </cell>
          <cell r="AD62">
            <v>0.17499999999999999</v>
          </cell>
          <cell r="AE62" t="str">
            <v>t/m</v>
          </cell>
          <cell r="AF62" t="str">
            <v>機損13-1</v>
          </cell>
          <cell r="AG62" t="str">
            <v>機損13-1</v>
          </cell>
          <cell r="AH62" t="str">
            <v>機損13-1</v>
          </cell>
        </row>
        <row r="63">
          <cell r="T63" t="str">
            <v>山留Ｈ型主部材</v>
          </cell>
          <cell r="U63" t="str">
            <v>250-400型</v>
          </cell>
          <cell r="V63">
            <v>105000</v>
          </cell>
          <cell r="W63">
            <v>145</v>
          </cell>
          <cell r="X63">
            <v>125</v>
          </cell>
          <cell r="Y63">
            <v>115</v>
          </cell>
          <cell r="Z63">
            <v>105</v>
          </cell>
          <cell r="AA63">
            <v>7600</v>
          </cell>
          <cell r="AB63">
            <v>7600</v>
          </cell>
          <cell r="AC63">
            <v>0.08</v>
          </cell>
          <cell r="AD63">
            <v>0.08</v>
          </cell>
          <cell r="AE63" t="str">
            <v>t/m</v>
          </cell>
          <cell r="AF63" t="str">
            <v>機損13-1</v>
          </cell>
          <cell r="AG63" t="str">
            <v>機損13-1</v>
          </cell>
          <cell r="AH63" t="str">
            <v>機損13-1</v>
          </cell>
        </row>
        <row r="64">
          <cell r="T64" t="str">
            <v>山留Ｈ型主部材</v>
          </cell>
          <cell r="U64" t="str">
            <v>250-400型</v>
          </cell>
          <cell r="V64">
            <v>105000</v>
          </cell>
          <cell r="W64">
            <v>145</v>
          </cell>
          <cell r="X64">
            <v>125</v>
          </cell>
          <cell r="Y64">
            <v>115</v>
          </cell>
          <cell r="Z64">
            <v>105</v>
          </cell>
          <cell r="AA64">
            <v>7600</v>
          </cell>
          <cell r="AB64">
            <v>7600</v>
          </cell>
          <cell r="AC64">
            <v>0.1</v>
          </cell>
          <cell r="AD64">
            <v>0.1</v>
          </cell>
          <cell r="AE64" t="str">
            <v>t/m</v>
          </cell>
          <cell r="AF64" t="str">
            <v>機損13-1</v>
          </cell>
          <cell r="AG64" t="str">
            <v>機損13-1</v>
          </cell>
          <cell r="AH64" t="str">
            <v>機損13-1</v>
          </cell>
        </row>
        <row r="65">
          <cell r="T65" t="str">
            <v>山留Ｈ型主部材</v>
          </cell>
          <cell r="U65" t="str">
            <v>250-400型</v>
          </cell>
          <cell r="V65">
            <v>105000</v>
          </cell>
          <cell r="W65">
            <v>145</v>
          </cell>
          <cell r="X65">
            <v>125</v>
          </cell>
          <cell r="Y65">
            <v>115</v>
          </cell>
          <cell r="Z65">
            <v>105</v>
          </cell>
          <cell r="AA65">
            <v>7600</v>
          </cell>
          <cell r="AB65">
            <v>7600</v>
          </cell>
          <cell r="AC65">
            <v>0.15</v>
          </cell>
          <cell r="AD65">
            <v>0.15</v>
          </cell>
          <cell r="AE65" t="str">
            <v>t/m</v>
          </cell>
          <cell r="AF65" t="str">
            <v>機損13-1</v>
          </cell>
          <cell r="AG65" t="str">
            <v>機損13-1</v>
          </cell>
          <cell r="AH65" t="str">
            <v>機損13-1</v>
          </cell>
        </row>
        <row r="66">
          <cell r="T66" t="str">
            <v>山留Ｈ型主部材</v>
          </cell>
          <cell r="U66" t="str">
            <v>250-400型</v>
          </cell>
          <cell r="V66">
            <v>105000</v>
          </cell>
          <cell r="W66">
            <v>145</v>
          </cell>
          <cell r="X66">
            <v>125</v>
          </cell>
          <cell r="Y66">
            <v>115</v>
          </cell>
          <cell r="Z66">
            <v>105</v>
          </cell>
          <cell r="AA66">
            <v>7600</v>
          </cell>
          <cell r="AB66">
            <v>7600</v>
          </cell>
          <cell r="AC66">
            <v>0.2</v>
          </cell>
          <cell r="AD66">
            <v>0.2</v>
          </cell>
          <cell r="AE66" t="str">
            <v>t/m</v>
          </cell>
        </row>
        <row r="67">
          <cell r="T67" t="str">
            <v>山留Ｈ型主部材</v>
          </cell>
          <cell r="U67" t="str">
            <v>副部材(A)</v>
          </cell>
          <cell r="V67">
            <v>269000</v>
          </cell>
          <cell r="W67">
            <v>385</v>
          </cell>
          <cell r="X67">
            <v>329</v>
          </cell>
          <cell r="Y67">
            <v>287</v>
          </cell>
          <cell r="Z67">
            <v>259</v>
          </cell>
          <cell r="AA67">
            <v>7600</v>
          </cell>
          <cell r="AB67">
            <v>7600</v>
          </cell>
        </row>
        <row r="68">
          <cell r="T68" t="str">
            <v>山留Ｈ型主部材</v>
          </cell>
          <cell r="U68" t="str">
            <v>副部材(B)</v>
          </cell>
          <cell r="V68">
            <v>160000</v>
          </cell>
          <cell r="W68">
            <v>160000</v>
          </cell>
          <cell r="X68">
            <v>160000</v>
          </cell>
          <cell r="Y68">
            <v>160000</v>
          </cell>
          <cell r="Z68">
            <v>160000</v>
          </cell>
          <cell r="AA68">
            <v>160000</v>
          </cell>
          <cell r="AB68">
            <v>160000</v>
          </cell>
        </row>
        <row r="69">
          <cell r="W69" t="str">
            <v>1ｰ3月</v>
          </cell>
          <cell r="X69" t="str">
            <v>4-6月</v>
          </cell>
          <cell r="Y69" t="str">
            <v>7ｰ12月</v>
          </cell>
          <cell r="Z69" t="str">
            <v>13ｰ24月</v>
          </cell>
        </row>
        <row r="70">
          <cell r="V70" t="str">
            <v>(円/m2)</v>
          </cell>
          <cell r="W70" t="str">
            <v>(円/m2)</v>
          </cell>
          <cell r="X70" t="str">
            <v>(円/m2)</v>
          </cell>
          <cell r="Y70" t="str">
            <v>(円/m2)</v>
          </cell>
          <cell r="Z70" t="str">
            <v>(円/m2)</v>
          </cell>
          <cell r="AA70" t="str">
            <v>(円/m2)</v>
          </cell>
          <cell r="AB70" t="str">
            <v>(円/m2)</v>
          </cell>
        </row>
        <row r="71">
          <cell r="T71" t="str">
            <v>覆　工　板</v>
          </cell>
          <cell r="U71" t="str">
            <v>鋼製(183kg/m2)</v>
          </cell>
          <cell r="V71">
            <v>29000</v>
          </cell>
          <cell r="W71">
            <v>1070</v>
          </cell>
          <cell r="X71">
            <v>850</v>
          </cell>
          <cell r="Y71">
            <v>710</v>
          </cell>
          <cell r="Z71">
            <v>630</v>
          </cell>
          <cell r="AA71">
            <v>1350</v>
          </cell>
          <cell r="AB71">
            <v>1350</v>
          </cell>
          <cell r="AC71">
            <v>0.183</v>
          </cell>
          <cell r="AD71">
            <v>0.183</v>
          </cell>
          <cell r="AE71" t="str">
            <v>kg/m2</v>
          </cell>
          <cell r="AF71" t="str">
            <v>機損13-2</v>
          </cell>
          <cell r="AG71" t="str">
            <v>機損13-2</v>
          </cell>
          <cell r="AH71" t="str">
            <v>機損13-2</v>
          </cell>
        </row>
        <row r="73">
          <cell r="V73" t="str">
            <v>(円/t)</v>
          </cell>
          <cell r="W73" t="str">
            <v>(円/t)</v>
          </cell>
          <cell r="X73" t="str">
            <v>日当り</v>
          </cell>
        </row>
        <row r="74">
          <cell r="T74" t="str">
            <v>ﾗｲﾅｰﾌﾟﾚｰﾄ</v>
          </cell>
          <cell r="U74" t="str">
            <v>φ1,700-4,000mm</v>
          </cell>
          <cell r="V74">
            <v>318000</v>
          </cell>
          <cell r="W74">
            <v>1720</v>
          </cell>
          <cell r="X74" t="str">
            <v>機損13-22</v>
          </cell>
          <cell r="Y74" t="str">
            <v>機損13-22</v>
          </cell>
          <cell r="Z74" t="str">
            <v>機損13-22</v>
          </cell>
          <cell r="AA74" t="str">
            <v>機損13-22</v>
          </cell>
          <cell r="AB74" t="str">
            <v>機損13-22</v>
          </cell>
          <cell r="AC74" t="str">
            <v>機損13-22</v>
          </cell>
          <cell r="AD74" t="str">
            <v>機損13-22</v>
          </cell>
          <cell r="AE74" t="str">
            <v>機損13-22</v>
          </cell>
          <cell r="AF74" t="str">
            <v>機損13-22</v>
          </cell>
          <cell r="AG74" t="str">
            <v>機損13-22</v>
          </cell>
          <cell r="AH74" t="str">
            <v>機損13-22</v>
          </cell>
        </row>
      </sheetData>
      <sheetData sheetId="24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1"/>
  <sheetViews>
    <sheetView tabSelected="1" view="pageBreakPreview" zoomScaleNormal="100" workbookViewId="0"/>
  </sheetViews>
  <sheetFormatPr defaultColWidth="9.140625" defaultRowHeight="13.5"/>
  <cols>
    <col min="1" max="2" width="12.7109375" style="129" customWidth="1"/>
    <col min="3" max="10" width="10.7109375" style="129" customWidth="1"/>
    <col min="11" max="12" width="12.7109375" style="129" customWidth="1"/>
    <col min="13" max="16384" width="9.140625" style="129"/>
  </cols>
  <sheetData>
    <row r="2" spans="1:11" ht="20.25" customHeight="1">
      <c r="A2" s="127"/>
      <c r="B2" s="127"/>
      <c r="C2" s="127"/>
      <c r="D2" s="127"/>
      <c r="E2" s="127"/>
      <c r="F2" s="127"/>
      <c r="G2" s="127"/>
      <c r="H2" s="127"/>
      <c r="I2" s="128"/>
    </row>
    <row r="3" spans="1:11" ht="24" customHeight="1"/>
    <row r="4" spans="1:11" ht="24" customHeight="1"/>
    <row r="5" spans="1:11" ht="33" customHeight="1">
      <c r="B5" s="130"/>
      <c r="C5" s="131"/>
      <c r="D5" s="131"/>
      <c r="E5" s="131"/>
      <c r="F5" s="131"/>
      <c r="G5" s="131"/>
      <c r="H5" s="131"/>
      <c r="I5" s="131"/>
      <c r="J5" s="131"/>
      <c r="K5" s="132"/>
    </row>
    <row r="6" spans="1:11" ht="33" customHeight="1">
      <c r="B6" s="428" t="s">
        <v>112</v>
      </c>
      <c r="C6" s="429"/>
      <c r="D6" s="429"/>
      <c r="E6" s="429"/>
      <c r="F6" s="429"/>
      <c r="G6" s="429"/>
      <c r="H6" s="429"/>
      <c r="I6" s="429"/>
      <c r="J6" s="429"/>
      <c r="K6" s="430"/>
    </row>
    <row r="7" spans="1:11" ht="33" customHeight="1">
      <c r="B7" s="133"/>
      <c r="C7" s="134"/>
      <c r="D7" s="134"/>
      <c r="E7" s="134"/>
      <c r="F7" s="134"/>
      <c r="G7" s="134"/>
      <c r="H7" s="134"/>
      <c r="I7" s="134"/>
      <c r="J7" s="134"/>
      <c r="K7" s="135"/>
    </row>
    <row r="8" spans="1:11" ht="33" customHeight="1">
      <c r="B8" s="136"/>
      <c r="C8" s="426" t="s">
        <v>113</v>
      </c>
      <c r="D8" s="426"/>
      <c r="E8" s="426"/>
      <c r="F8" s="426"/>
      <c r="G8" s="426"/>
      <c r="H8" s="426"/>
      <c r="I8" s="426"/>
      <c r="J8" s="426"/>
      <c r="K8" s="135"/>
    </row>
    <row r="9" spans="1:11" ht="33" customHeight="1">
      <c r="B9" s="136"/>
      <c r="C9" s="426" t="s">
        <v>114</v>
      </c>
      <c r="D9" s="426"/>
      <c r="E9" s="426"/>
      <c r="F9" s="426"/>
      <c r="G9" s="426"/>
      <c r="H9" s="426"/>
      <c r="I9" s="426"/>
      <c r="J9" s="426"/>
      <c r="K9" s="135"/>
    </row>
    <row r="10" spans="1:11" s="137" customFormat="1" ht="33" customHeight="1">
      <c r="B10" s="136"/>
      <c r="C10" s="426" t="s">
        <v>115</v>
      </c>
      <c r="D10" s="426"/>
      <c r="E10" s="426"/>
      <c r="F10" s="426"/>
      <c r="G10" s="426"/>
      <c r="H10" s="426"/>
      <c r="I10" s="426"/>
      <c r="J10" s="426"/>
      <c r="K10" s="135"/>
    </row>
    <row r="11" spans="1:11" s="137" customFormat="1" ht="33" customHeight="1">
      <c r="B11" s="138"/>
      <c r="C11" s="426" t="s">
        <v>116</v>
      </c>
      <c r="D11" s="426"/>
      <c r="E11" s="426"/>
      <c r="F11" s="426"/>
      <c r="G11" s="426"/>
      <c r="H11" s="426"/>
      <c r="I11" s="426"/>
      <c r="J11" s="426"/>
      <c r="K11" s="139"/>
    </row>
    <row r="12" spans="1:11" s="137" customFormat="1" ht="33" customHeight="1">
      <c r="B12" s="138"/>
      <c r="C12" s="426" t="s">
        <v>117</v>
      </c>
      <c r="D12" s="426"/>
      <c r="E12" s="426"/>
      <c r="F12" s="426"/>
      <c r="G12" s="426"/>
      <c r="H12" s="426"/>
      <c r="I12" s="426"/>
      <c r="J12" s="426"/>
      <c r="K12" s="140"/>
    </row>
    <row r="13" spans="1:11" s="137" customFormat="1" ht="33" customHeight="1">
      <c r="B13" s="138"/>
      <c r="C13" s="426" t="s">
        <v>118</v>
      </c>
      <c r="D13" s="426"/>
      <c r="E13" s="426"/>
      <c r="F13" s="426"/>
      <c r="G13" s="426"/>
      <c r="H13" s="426"/>
      <c r="I13" s="426"/>
      <c r="J13" s="426"/>
      <c r="K13" s="140"/>
    </row>
    <row r="14" spans="1:11" s="137" customFormat="1" ht="33" customHeight="1">
      <c r="A14" s="141"/>
      <c r="B14" s="138"/>
      <c r="C14" s="426" t="s">
        <v>119</v>
      </c>
      <c r="D14" s="426"/>
      <c r="E14" s="426"/>
      <c r="F14" s="426"/>
      <c r="G14" s="426"/>
      <c r="H14" s="426"/>
      <c r="I14" s="426"/>
      <c r="J14" s="426"/>
      <c r="K14" s="140"/>
    </row>
    <row r="15" spans="1:11" s="137" customFormat="1" ht="33" customHeight="1">
      <c r="A15" s="141"/>
      <c r="B15" s="142"/>
      <c r="C15" s="143"/>
      <c r="D15" s="144"/>
      <c r="E15" s="144"/>
      <c r="F15" s="144"/>
      <c r="G15" s="144"/>
      <c r="H15" s="144"/>
      <c r="I15" s="144"/>
      <c r="J15" s="144"/>
      <c r="K15" s="145"/>
    </row>
    <row r="16" spans="1:11" s="146" customFormat="1" ht="14.25"/>
    <row r="17" spans="1:7" s="146" customFormat="1" ht="14.25"/>
    <row r="18" spans="1:7" s="146" customFormat="1" ht="17.25">
      <c r="A18" s="427"/>
      <c r="B18" s="427"/>
      <c r="C18" s="427"/>
      <c r="D18" s="427"/>
      <c r="E18" s="427"/>
      <c r="F18" s="427"/>
      <c r="G18" s="427"/>
    </row>
    <row r="19" spans="1:7" s="146" customFormat="1" ht="14.25"/>
    <row r="20" spans="1:7" s="146" customFormat="1" ht="14.25"/>
    <row r="21" spans="1:7" s="146" customFormat="1" ht="14.25"/>
    <row r="22" spans="1:7" s="146" customFormat="1" ht="14.25"/>
    <row r="23" spans="1:7" s="146" customFormat="1" ht="14.25"/>
    <row r="24" spans="1:7" s="146" customFormat="1" ht="14.25"/>
    <row r="25" spans="1:7" s="146" customFormat="1" ht="14.25"/>
    <row r="26" spans="1:7" s="146" customFormat="1" ht="14.25"/>
    <row r="27" spans="1:7" s="146" customFormat="1" ht="14.25"/>
    <row r="28" spans="1:7" s="146" customFormat="1" ht="14.25"/>
    <row r="29" spans="1:7" s="146" customFormat="1" ht="14.25"/>
    <row r="30" spans="1:7" s="146" customFormat="1" ht="14.25"/>
    <row r="31" spans="1:7" s="146" customFormat="1" ht="14.25"/>
    <row r="32" spans="1:7" s="146" customFormat="1" ht="14.25"/>
    <row r="33" spans="1:8" s="146" customFormat="1" ht="14.25"/>
    <row r="34" spans="1:8" s="146" customFormat="1" ht="14.25"/>
    <row r="35" spans="1:8" s="146" customFormat="1" ht="14.25"/>
    <row r="36" spans="1:8" s="146" customFormat="1" ht="14.25"/>
    <row r="37" spans="1:8" s="146" customFormat="1" ht="14.25"/>
    <row r="38" spans="1:8" s="137" customFormat="1" ht="17.25" customHeight="1">
      <c r="A38" s="141"/>
      <c r="B38" s="141"/>
      <c r="C38" s="141"/>
      <c r="D38" s="141"/>
      <c r="E38" s="141"/>
      <c r="F38" s="141"/>
      <c r="G38" s="141"/>
      <c r="H38" s="141"/>
    </row>
    <row r="39" spans="1:8" s="137" customFormat="1" ht="20.100000000000001" customHeight="1">
      <c r="A39" s="141"/>
      <c r="B39" s="141"/>
      <c r="C39" s="141"/>
      <c r="D39" s="141"/>
      <c r="E39" s="141"/>
      <c r="F39" s="141"/>
      <c r="G39" s="141"/>
      <c r="H39" s="141"/>
    </row>
    <row r="40" spans="1:8" s="137" customFormat="1" ht="20.100000000000001" customHeight="1">
      <c r="A40" s="141"/>
      <c r="B40" s="141"/>
      <c r="C40" s="141"/>
      <c r="D40" s="141"/>
      <c r="E40" s="141"/>
      <c r="F40" s="141"/>
      <c r="G40" s="141"/>
      <c r="H40" s="141"/>
    </row>
    <row r="41" spans="1:8" s="137" customFormat="1" ht="20.100000000000001" customHeight="1">
      <c r="A41" s="141"/>
      <c r="B41" s="141"/>
      <c r="C41" s="141"/>
      <c r="D41" s="141"/>
      <c r="E41" s="141"/>
      <c r="F41" s="141"/>
      <c r="G41" s="141"/>
      <c r="H41" s="141"/>
    </row>
    <row r="42" spans="1:8" s="137" customFormat="1" ht="20.100000000000001" customHeight="1">
      <c r="A42" s="141"/>
      <c r="B42" s="141"/>
      <c r="C42" s="141"/>
      <c r="D42" s="141"/>
      <c r="E42" s="141"/>
      <c r="F42" s="141"/>
      <c r="G42" s="141"/>
      <c r="H42" s="141"/>
    </row>
    <row r="43" spans="1:8" s="137" customFormat="1" ht="20.100000000000001" customHeight="1">
      <c r="A43" s="141"/>
      <c r="B43" s="141"/>
      <c r="C43" s="141"/>
      <c r="D43" s="141"/>
      <c r="E43" s="141"/>
      <c r="F43" s="141"/>
      <c r="G43" s="141"/>
      <c r="H43" s="141"/>
    </row>
    <row r="44" spans="1:8" s="137" customFormat="1" ht="20.100000000000001" customHeight="1">
      <c r="A44" s="141"/>
      <c r="B44" s="141"/>
      <c r="C44" s="141"/>
      <c r="D44" s="141"/>
      <c r="E44" s="141"/>
      <c r="F44" s="141"/>
      <c r="G44" s="141"/>
      <c r="H44" s="141"/>
    </row>
    <row r="45" spans="1:8" s="137" customFormat="1" ht="20.100000000000001" customHeight="1">
      <c r="A45" s="141"/>
      <c r="B45" s="141"/>
      <c r="C45" s="141"/>
      <c r="D45" s="141"/>
      <c r="E45" s="141"/>
      <c r="F45" s="141"/>
      <c r="G45" s="141"/>
      <c r="H45" s="141"/>
    </row>
    <row r="46" spans="1:8" s="137" customFormat="1" ht="20.100000000000001" customHeight="1">
      <c r="A46" s="141"/>
      <c r="B46" s="141"/>
      <c r="C46" s="141"/>
      <c r="D46" s="141"/>
      <c r="E46" s="141"/>
      <c r="F46" s="141"/>
      <c r="G46" s="141"/>
      <c r="H46" s="141"/>
    </row>
    <row r="47" spans="1:8" s="137" customFormat="1" ht="17.25" customHeight="1">
      <c r="A47" s="141"/>
      <c r="B47" s="141"/>
      <c r="C47" s="141"/>
      <c r="D47" s="141"/>
      <c r="E47" s="141"/>
      <c r="F47" s="141"/>
      <c r="G47" s="141"/>
      <c r="H47" s="141"/>
    </row>
    <row r="48" spans="1:8" s="137" customFormat="1" ht="20.100000000000001" customHeight="1">
      <c r="A48" s="141"/>
      <c r="B48" s="141"/>
      <c r="C48" s="141"/>
      <c r="D48" s="141"/>
      <c r="E48" s="141"/>
      <c r="F48" s="141"/>
      <c r="G48" s="141"/>
      <c r="H48" s="141"/>
    </row>
    <row r="49" spans="1:8" s="137" customFormat="1" ht="20.100000000000001" customHeight="1">
      <c r="A49" s="141"/>
      <c r="B49" s="141"/>
      <c r="C49" s="141"/>
      <c r="D49" s="141"/>
      <c r="E49" s="141"/>
      <c r="F49" s="141"/>
      <c r="G49" s="147"/>
      <c r="H49" s="147"/>
    </row>
    <row r="50" spans="1:8" s="137" customFormat="1" ht="20.100000000000001" customHeight="1">
      <c r="A50" s="141"/>
      <c r="B50" s="141"/>
      <c r="C50" s="141"/>
      <c r="D50" s="141"/>
      <c r="E50" s="141"/>
      <c r="F50" s="141"/>
    </row>
    <row r="51" spans="1:8" s="137" customFormat="1" ht="20.100000000000001" customHeight="1">
      <c r="A51" s="141"/>
      <c r="B51" s="141"/>
      <c r="C51" s="141"/>
      <c r="D51" s="141"/>
      <c r="E51" s="141"/>
      <c r="F51" s="141"/>
    </row>
    <row r="52" spans="1:8" s="137" customFormat="1" ht="20.100000000000001" customHeight="1">
      <c r="A52" s="141"/>
      <c r="B52" s="141"/>
      <c r="C52" s="141"/>
      <c r="D52" s="141"/>
      <c r="E52" s="141"/>
      <c r="F52" s="141"/>
      <c r="G52" s="141"/>
    </row>
    <row r="53" spans="1:8" s="137" customFormat="1" ht="20.100000000000001" customHeight="1">
      <c r="A53" s="141"/>
      <c r="B53" s="141"/>
      <c r="C53" s="141"/>
      <c r="D53" s="141"/>
      <c r="E53" s="141"/>
      <c r="F53" s="141"/>
      <c r="G53" s="147"/>
    </row>
    <row r="54" spans="1:8" s="137" customFormat="1" ht="17.25" customHeight="1">
      <c r="A54" s="141"/>
      <c r="B54" s="141"/>
      <c r="C54" s="141"/>
      <c r="D54" s="141"/>
      <c r="E54" s="141"/>
      <c r="F54" s="141"/>
      <c r="H54" s="141"/>
    </row>
    <row r="55" spans="1:8" s="137" customFormat="1" ht="20.100000000000001" customHeight="1">
      <c r="A55" s="141"/>
      <c r="B55" s="141"/>
      <c r="C55" s="141"/>
      <c r="D55" s="141"/>
      <c r="E55" s="141"/>
      <c r="F55" s="141"/>
      <c r="H55" s="141"/>
    </row>
    <row r="56" spans="1:8" s="137" customFormat="1" ht="20.100000000000001" customHeight="1">
      <c r="A56" s="141"/>
      <c r="B56" s="141"/>
      <c r="C56" s="141"/>
      <c r="D56" s="141"/>
      <c r="E56" s="141"/>
      <c r="F56" s="141"/>
      <c r="G56" s="141"/>
      <c r="H56" s="141"/>
    </row>
    <row r="57" spans="1:8" s="137" customFormat="1" ht="20.100000000000001" customHeight="1">
      <c r="A57" s="141"/>
      <c r="B57" s="141"/>
      <c r="C57" s="141"/>
      <c r="D57" s="141"/>
      <c r="E57" s="141"/>
      <c r="F57" s="141"/>
      <c r="G57" s="147"/>
      <c r="H57" s="141"/>
    </row>
    <row r="58" spans="1:8" s="137" customFormat="1" ht="20.100000000000001" customHeight="1">
      <c r="A58" s="141"/>
      <c r="B58" s="141"/>
      <c r="C58" s="141"/>
      <c r="D58" s="141"/>
      <c r="E58" s="141"/>
      <c r="F58" s="141"/>
      <c r="H58" s="141"/>
    </row>
    <row r="59" spans="1:8" s="137" customFormat="1" ht="20.100000000000001" customHeight="1">
      <c r="A59" s="141"/>
      <c r="B59" s="141"/>
      <c r="C59" s="141"/>
      <c r="D59" s="141"/>
      <c r="E59" s="141"/>
      <c r="F59" s="141"/>
    </row>
    <row r="60" spans="1:8" s="137" customFormat="1" ht="20.100000000000001" customHeight="1">
      <c r="A60" s="141"/>
      <c r="B60" s="141"/>
      <c r="C60" s="141"/>
      <c r="D60" s="141"/>
      <c r="E60" s="141"/>
      <c r="F60" s="141"/>
      <c r="G60" s="141"/>
    </row>
    <row r="61" spans="1:8" s="137" customFormat="1" ht="20.100000000000001" customHeight="1">
      <c r="A61" s="141"/>
      <c r="B61" s="141"/>
      <c r="C61" s="141"/>
      <c r="D61" s="141"/>
      <c r="E61" s="141"/>
      <c r="F61" s="141"/>
      <c r="G61" s="147"/>
    </row>
    <row r="62" spans="1:8" s="137" customFormat="1" ht="17.25" customHeight="1">
      <c r="A62" s="141"/>
      <c r="B62" s="141"/>
      <c r="C62" s="141"/>
      <c r="D62" s="141"/>
      <c r="E62" s="141"/>
      <c r="F62" s="141"/>
      <c r="G62" s="147"/>
    </row>
    <row r="63" spans="1:8" s="137" customFormat="1" ht="20.100000000000001" customHeight="1">
      <c r="A63" s="141"/>
      <c r="B63" s="141"/>
      <c r="C63" s="141"/>
      <c r="D63" s="141"/>
      <c r="E63" s="141"/>
      <c r="F63" s="141"/>
      <c r="G63" s="147"/>
    </row>
    <row r="64" spans="1:8" s="137" customFormat="1" ht="20.100000000000001" customHeight="1">
      <c r="A64" s="141"/>
      <c r="B64" s="141"/>
      <c r="C64" s="141"/>
      <c r="D64" s="141"/>
      <c r="E64" s="141"/>
      <c r="F64" s="141"/>
      <c r="G64" s="147"/>
    </row>
    <row r="65" spans="1:7" s="137" customFormat="1" ht="20.100000000000001" customHeight="1">
      <c r="A65" s="141"/>
      <c r="B65" s="141"/>
      <c r="C65" s="141"/>
      <c r="D65" s="141"/>
      <c r="E65" s="141"/>
      <c r="F65" s="141"/>
      <c r="G65" s="147"/>
    </row>
    <row r="66" spans="1:7" s="137" customFormat="1" ht="20.100000000000001" customHeight="1">
      <c r="A66" s="141"/>
      <c r="B66" s="141"/>
      <c r="C66" s="141"/>
      <c r="D66" s="141"/>
      <c r="E66" s="141"/>
      <c r="F66" s="141"/>
      <c r="G66" s="147"/>
    </row>
    <row r="67" spans="1:7" s="137" customFormat="1" ht="17.25" customHeight="1">
      <c r="A67" s="141"/>
      <c r="B67" s="141"/>
      <c r="C67" s="141"/>
      <c r="D67" s="141"/>
      <c r="E67" s="141"/>
      <c r="F67" s="141"/>
      <c r="G67" s="147"/>
    </row>
    <row r="68" spans="1:7" s="137" customFormat="1" ht="20.100000000000001" customHeight="1">
      <c r="A68" s="141"/>
      <c r="B68" s="141"/>
      <c r="C68" s="141"/>
      <c r="D68" s="141"/>
      <c r="E68" s="141"/>
      <c r="F68" s="141"/>
      <c r="G68" s="147"/>
    </row>
    <row r="69" spans="1:7" s="137" customFormat="1" ht="20.100000000000001" customHeight="1">
      <c r="A69" s="141"/>
      <c r="B69" s="141"/>
      <c r="C69" s="141"/>
      <c r="D69" s="141"/>
      <c r="E69" s="141"/>
      <c r="F69" s="141"/>
      <c r="G69" s="147"/>
    </row>
    <row r="70" spans="1:7" s="137" customFormat="1" ht="20.100000000000001" customHeight="1">
      <c r="A70" s="141"/>
      <c r="B70" s="141"/>
      <c r="C70" s="141"/>
      <c r="D70" s="141"/>
      <c r="E70" s="141"/>
      <c r="F70" s="141"/>
    </row>
    <row r="71" spans="1:7">
      <c r="A71" s="148"/>
      <c r="B71" s="148"/>
      <c r="C71" s="148"/>
      <c r="D71" s="148"/>
      <c r="E71" s="148"/>
      <c r="F71" s="148"/>
    </row>
  </sheetData>
  <mergeCells count="9">
    <mergeCell ref="C13:J13"/>
    <mergeCell ref="C14:J14"/>
    <mergeCell ref="A18:G18"/>
    <mergeCell ref="B6:K6"/>
    <mergeCell ref="C8:J8"/>
    <mergeCell ref="C9:J9"/>
    <mergeCell ref="C10:J10"/>
    <mergeCell ref="C11:J11"/>
    <mergeCell ref="C12:J12"/>
  </mergeCells>
  <phoneticPr fontId="30"/>
  <printOptions horizontalCentered="1" verticalCentered="1"/>
  <pageMargins left="0.9055118110236221" right="0.86614173228346458" top="0.9055118110236221" bottom="0.31496062992125984" header="0.51181102362204722" footer="0.27559055118110237"/>
  <pageSetup paperSize="9" scale="98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Y39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46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652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103</v>
      </c>
      <c r="B9" s="75" t="s">
        <v>405</v>
      </c>
      <c r="C9" s="60" t="s">
        <v>48</v>
      </c>
      <c r="D9" s="111">
        <v>5.61</v>
      </c>
      <c r="E9" s="301"/>
      <c r="F9" s="62"/>
      <c r="G9" s="61"/>
      <c r="H9" s="62"/>
      <c r="I9" s="62"/>
      <c r="J9" s="63" t="s">
        <v>133</v>
      </c>
    </row>
    <row r="10" spans="1:25" ht="30" customHeight="1">
      <c r="A10" s="59" t="s">
        <v>103</v>
      </c>
      <c r="B10" s="75" t="s">
        <v>406</v>
      </c>
      <c r="C10" s="60" t="s">
        <v>48</v>
      </c>
      <c r="D10" s="111">
        <v>12.2</v>
      </c>
      <c r="E10" s="301"/>
      <c r="F10" s="62"/>
      <c r="G10" s="61"/>
      <c r="H10" s="62"/>
      <c r="I10" s="62"/>
      <c r="J10" s="63" t="s">
        <v>133</v>
      </c>
    </row>
    <row r="11" spans="1:25" ht="30" customHeight="1">
      <c r="A11" s="59" t="s">
        <v>103</v>
      </c>
      <c r="B11" s="75" t="s">
        <v>407</v>
      </c>
      <c r="C11" s="60" t="s">
        <v>48</v>
      </c>
      <c r="D11" s="111">
        <v>36</v>
      </c>
      <c r="E11" s="301"/>
      <c r="F11" s="62"/>
      <c r="G11" s="61"/>
      <c r="H11" s="62"/>
      <c r="I11" s="62"/>
      <c r="J11" s="63" t="s">
        <v>133</v>
      </c>
    </row>
    <row r="12" spans="1:25" ht="30" customHeight="1">
      <c r="A12" s="59" t="s">
        <v>103</v>
      </c>
      <c r="B12" s="75" t="s">
        <v>215</v>
      </c>
      <c r="C12" s="60" t="s">
        <v>48</v>
      </c>
      <c r="D12" s="111">
        <v>25</v>
      </c>
      <c r="E12" s="301"/>
      <c r="F12" s="62"/>
      <c r="G12" s="61"/>
      <c r="H12" s="62"/>
      <c r="I12" s="62"/>
      <c r="J12" s="63" t="s">
        <v>133</v>
      </c>
    </row>
    <row r="13" spans="1:25" ht="30" customHeight="1">
      <c r="A13" s="59" t="s">
        <v>103</v>
      </c>
      <c r="B13" s="75" t="s">
        <v>216</v>
      </c>
      <c r="C13" s="60" t="s">
        <v>48</v>
      </c>
      <c r="D13" s="111">
        <v>29.9</v>
      </c>
      <c r="E13" s="301"/>
      <c r="F13" s="62"/>
      <c r="G13" s="61"/>
      <c r="H13" s="62"/>
      <c r="I13" s="62"/>
      <c r="J13" s="63" t="s">
        <v>133</v>
      </c>
    </row>
    <row r="14" spans="1:25" ht="30" customHeight="1">
      <c r="A14" s="59" t="s">
        <v>103</v>
      </c>
      <c r="B14" s="75" t="s">
        <v>217</v>
      </c>
      <c r="C14" s="60" t="s">
        <v>48</v>
      </c>
      <c r="D14" s="111">
        <v>91.4</v>
      </c>
      <c r="E14" s="301"/>
      <c r="F14" s="62"/>
      <c r="G14" s="61"/>
      <c r="H14" s="62"/>
      <c r="I14" s="62"/>
      <c r="J14" s="63" t="s">
        <v>133</v>
      </c>
    </row>
    <row r="15" spans="1:25" ht="30" customHeight="1">
      <c r="A15" s="59" t="s">
        <v>103</v>
      </c>
      <c r="B15" s="75" t="s">
        <v>218</v>
      </c>
      <c r="C15" s="60" t="s">
        <v>48</v>
      </c>
      <c r="D15" s="111">
        <v>142</v>
      </c>
      <c r="E15" s="301"/>
      <c r="F15" s="62"/>
      <c r="G15" s="61"/>
      <c r="H15" s="62"/>
      <c r="I15" s="62"/>
      <c r="J15" s="63" t="s">
        <v>133</v>
      </c>
    </row>
    <row r="16" spans="1:25" ht="30" customHeight="1">
      <c r="A16" s="69" t="s">
        <v>49</v>
      </c>
      <c r="B16" s="59"/>
      <c r="C16" s="60"/>
      <c r="D16" s="61"/>
      <c r="E16" s="62"/>
      <c r="F16" s="62"/>
      <c r="G16" s="61"/>
      <c r="H16" s="62"/>
      <c r="I16" s="62"/>
      <c r="J16" s="63"/>
    </row>
    <row r="17" spans="1:12" ht="30" customHeight="1">
      <c r="A17" s="59" t="s">
        <v>50</v>
      </c>
      <c r="B17" s="113" t="s">
        <v>139</v>
      </c>
      <c r="C17" s="60" t="s">
        <v>57</v>
      </c>
      <c r="D17" s="61">
        <v>1</v>
      </c>
      <c r="E17" s="62"/>
      <c r="F17" s="62"/>
      <c r="G17" s="61"/>
      <c r="H17" s="62"/>
      <c r="I17" s="62"/>
      <c r="J17" s="366" t="s">
        <v>502</v>
      </c>
    </row>
    <row r="18" spans="1:12" ht="30" customHeight="1">
      <c r="A18" s="69" t="s">
        <v>49</v>
      </c>
      <c r="B18" s="59"/>
      <c r="C18" s="60"/>
      <c r="D18" s="61"/>
      <c r="E18" s="62"/>
      <c r="F18" s="62"/>
      <c r="G18" s="61"/>
      <c r="H18" s="62"/>
      <c r="I18" s="62"/>
      <c r="J18" s="63"/>
    </row>
    <row r="19" spans="1:12" ht="30" customHeight="1">
      <c r="A19" s="69"/>
      <c r="B19" s="59"/>
      <c r="C19" s="60"/>
      <c r="D19" s="61"/>
      <c r="E19" s="62"/>
      <c r="F19" s="62"/>
      <c r="G19" s="61"/>
      <c r="H19" s="62"/>
      <c r="I19" s="62"/>
      <c r="J19" s="63"/>
    </row>
    <row r="20" spans="1:12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2" ht="30" customHeight="1">
      <c r="A21" s="59"/>
      <c r="B21" s="59"/>
      <c r="C21" s="60"/>
      <c r="D21" s="61"/>
      <c r="E21" s="62"/>
      <c r="F21" s="62"/>
      <c r="G21" s="61"/>
      <c r="H21" s="62"/>
      <c r="I21" s="62"/>
      <c r="J21" s="63"/>
    </row>
    <row r="22" spans="1:12" ht="30" customHeight="1">
      <c r="A22" s="69" t="s">
        <v>43</v>
      </c>
      <c r="B22" s="59"/>
      <c r="C22" s="60"/>
      <c r="D22" s="61"/>
      <c r="E22" s="62"/>
      <c r="F22" s="62"/>
      <c r="G22" s="61"/>
      <c r="H22" s="62"/>
      <c r="I22" s="62"/>
      <c r="J22" s="75"/>
    </row>
    <row r="23" spans="1:12" ht="24">
      <c r="B23" s="64"/>
      <c r="J23" s="65" t="s">
        <v>0</v>
      </c>
    </row>
    <row r="24" spans="1:12" ht="15" customHeight="1">
      <c r="B24" s="64"/>
      <c r="J24" s="65"/>
    </row>
    <row r="25" spans="1:12" ht="15" customHeight="1">
      <c r="B25" s="64"/>
      <c r="J25" s="65"/>
    </row>
    <row r="26" spans="1:12" ht="15" customHeight="1">
      <c r="A26" s="55"/>
      <c r="B26" s="70"/>
      <c r="C26" s="55"/>
      <c r="D26" s="55"/>
      <c r="E26" s="71"/>
      <c r="F26" s="71"/>
      <c r="G26" s="55"/>
      <c r="H26" s="71"/>
      <c r="I26" s="71"/>
      <c r="J26" s="73"/>
      <c r="K26" s="55"/>
      <c r="L26" s="55"/>
    </row>
    <row r="27" spans="1:12" ht="15" customHeight="1">
      <c r="A27" s="55"/>
      <c r="B27" s="70"/>
      <c r="C27" s="55"/>
      <c r="D27" s="55"/>
      <c r="E27" s="71"/>
      <c r="F27" s="71"/>
      <c r="G27" s="55"/>
      <c r="H27" s="71"/>
      <c r="I27" s="71"/>
      <c r="J27" s="72"/>
      <c r="K27" s="55"/>
      <c r="L27" s="55"/>
    </row>
    <row r="28" spans="1:12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</row>
    <row r="29" spans="1:12">
      <c r="A29" s="55"/>
      <c r="B29" s="55"/>
      <c r="C29" s="55"/>
      <c r="D29" s="55"/>
      <c r="E29" s="71"/>
      <c r="F29" s="71"/>
      <c r="G29" s="55"/>
      <c r="H29" s="71"/>
      <c r="I29" s="71"/>
      <c r="J29" s="55"/>
      <c r="K29" s="55"/>
      <c r="L29" s="55"/>
    </row>
    <row r="30" spans="1:12">
      <c r="A30" s="55"/>
      <c r="B30" s="55"/>
      <c r="C30" s="55"/>
      <c r="D30" s="55"/>
      <c r="E30" s="71"/>
      <c r="F30" s="71"/>
      <c r="G30" s="55"/>
      <c r="H30" s="71"/>
      <c r="I30" s="71"/>
      <c r="J30" s="55"/>
      <c r="K30" s="55"/>
      <c r="L30" s="55"/>
    </row>
    <row r="31" spans="1:12">
      <c r="A31" s="55"/>
      <c r="B31" s="55"/>
      <c r="C31" s="55"/>
      <c r="D31" s="55"/>
      <c r="E31" s="71"/>
      <c r="F31" s="71"/>
      <c r="G31" s="55"/>
      <c r="H31" s="71"/>
      <c r="I31" s="71"/>
      <c r="J31" s="55"/>
      <c r="K31" s="55"/>
      <c r="L31" s="55"/>
    </row>
    <row r="32" spans="1:12">
      <c r="A32" s="55"/>
      <c r="B32" s="55"/>
      <c r="C32" s="55"/>
      <c r="D32" s="55"/>
      <c r="E32" s="71"/>
      <c r="F32" s="71"/>
      <c r="G32" s="55"/>
      <c r="H32" s="71"/>
      <c r="I32" s="71"/>
      <c r="J32" s="55"/>
      <c r="K32" s="55"/>
      <c r="L32" s="55"/>
    </row>
    <row r="33" spans="1:12">
      <c r="A33" s="55"/>
      <c r="B33" s="55"/>
      <c r="C33" s="55"/>
      <c r="D33" s="55"/>
      <c r="E33" s="71"/>
      <c r="F33" s="71"/>
      <c r="G33" s="55"/>
      <c r="H33" s="71"/>
      <c r="I33" s="71"/>
      <c r="J33" s="55"/>
      <c r="K33" s="55"/>
      <c r="L33" s="55"/>
    </row>
    <row r="34" spans="1:12">
      <c r="A34" s="55"/>
      <c r="B34" s="55"/>
      <c r="C34" s="55"/>
      <c r="D34" s="55"/>
      <c r="E34" s="71"/>
      <c r="F34" s="71"/>
      <c r="G34" s="55"/>
      <c r="H34" s="71"/>
      <c r="I34" s="71"/>
      <c r="J34" s="55"/>
      <c r="K34" s="55"/>
      <c r="L34" s="55"/>
    </row>
    <row r="35" spans="1:12">
      <c r="A35" s="55"/>
      <c r="B35" s="55"/>
      <c r="C35" s="55"/>
      <c r="D35" s="55"/>
      <c r="E35" s="71"/>
      <c r="F35" s="71"/>
      <c r="G35" s="55"/>
      <c r="H35" s="71"/>
      <c r="I35" s="71"/>
      <c r="J35" s="55"/>
      <c r="K35" s="55"/>
      <c r="L35" s="55"/>
    </row>
    <row r="36" spans="1:12">
      <c r="A36" s="55"/>
      <c r="B36" s="55"/>
      <c r="C36" s="55"/>
      <c r="D36" s="55"/>
      <c r="E36" s="71"/>
      <c r="F36" s="71"/>
      <c r="G36" s="55"/>
      <c r="H36" s="71"/>
      <c r="I36" s="71"/>
      <c r="J36" s="55"/>
      <c r="K36" s="55"/>
      <c r="L36" s="55"/>
    </row>
    <row r="37" spans="1:12">
      <c r="A37" s="55"/>
      <c r="B37" s="55"/>
      <c r="C37" s="55"/>
      <c r="D37" s="55"/>
      <c r="E37" s="71"/>
      <c r="F37" s="71"/>
      <c r="G37" s="55"/>
      <c r="H37" s="71"/>
      <c r="I37" s="71"/>
      <c r="J37" s="55"/>
      <c r="K37" s="55"/>
      <c r="L37" s="55"/>
    </row>
    <row r="38" spans="1:12">
      <c r="A38" s="55"/>
      <c r="B38" s="55"/>
      <c r="C38" s="55"/>
      <c r="D38" s="55"/>
      <c r="E38" s="71"/>
      <c r="F38" s="71"/>
      <c r="G38" s="55"/>
      <c r="H38" s="71"/>
      <c r="I38" s="71"/>
      <c r="J38" s="55"/>
      <c r="K38" s="55"/>
      <c r="L38" s="55"/>
    </row>
    <row r="39" spans="1:12">
      <c r="A39" s="55"/>
      <c r="B39" s="55"/>
      <c r="C39" s="55"/>
      <c r="D39" s="55"/>
      <c r="E39" s="71"/>
      <c r="F39" s="71"/>
      <c r="G39" s="55"/>
      <c r="H39" s="71"/>
      <c r="I39" s="71"/>
      <c r="J39" s="55"/>
      <c r="K39" s="55"/>
      <c r="L39" s="55"/>
    </row>
  </sheetData>
  <mergeCells count="3">
    <mergeCell ref="G7:I7"/>
    <mergeCell ref="C2:F3"/>
    <mergeCell ref="G2:H3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Y43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47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651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408</v>
      </c>
      <c r="B9" s="75" t="s">
        <v>410</v>
      </c>
      <c r="C9" s="60" t="s">
        <v>51</v>
      </c>
      <c r="D9" s="111">
        <v>2</v>
      </c>
      <c r="E9" s="13"/>
      <c r="F9" s="62"/>
      <c r="G9" s="61"/>
      <c r="H9" s="62"/>
      <c r="I9" s="62"/>
      <c r="J9" s="63" t="s">
        <v>133</v>
      </c>
    </row>
    <row r="10" spans="1:25" ht="30" customHeight="1">
      <c r="A10" s="59" t="s">
        <v>47</v>
      </c>
      <c r="B10" s="75" t="s">
        <v>402</v>
      </c>
      <c r="C10" s="60" t="s">
        <v>51</v>
      </c>
      <c r="D10" s="111">
        <v>2</v>
      </c>
      <c r="E10" s="13"/>
      <c r="F10" s="62"/>
      <c r="G10" s="61"/>
      <c r="H10" s="62"/>
      <c r="I10" s="62"/>
      <c r="J10" s="63" t="s">
        <v>133</v>
      </c>
    </row>
    <row r="11" spans="1:25" ht="30" customHeight="1">
      <c r="A11" s="59" t="s">
        <v>47</v>
      </c>
      <c r="B11" s="75" t="s">
        <v>202</v>
      </c>
      <c r="C11" s="60" t="s">
        <v>51</v>
      </c>
      <c r="D11" s="111">
        <v>4</v>
      </c>
      <c r="E11" s="13"/>
      <c r="F11" s="62"/>
      <c r="G11" s="61"/>
      <c r="H11" s="62"/>
      <c r="I11" s="62"/>
      <c r="J11" s="63" t="s">
        <v>133</v>
      </c>
    </row>
    <row r="12" spans="1:25" ht="30" customHeight="1">
      <c r="A12" s="59" t="s">
        <v>408</v>
      </c>
      <c r="B12" s="75" t="s">
        <v>452</v>
      </c>
      <c r="C12" s="60" t="s">
        <v>51</v>
      </c>
      <c r="D12" s="111">
        <v>2</v>
      </c>
      <c r="E12" s="13"/>
      <c r="F12" s="62"/>
      <c r="G12" s="61"/>
      <c r="H12" s="62"/>
      <c r="I12" s="62"/>
      <c r="J12" s="63" t="s">
        <v>133</v>
      </c>
    </row>
    <row r="13" spans="1:25" ht="30" customHeight="1">
      <c r="A13" s="59"/>
      <c r="B13" s="75"/>
      <c r="C13" s="60"/>
      <c r="D13" s="61"/>
      <c r="E13" s="62"/>
      <c r="F13" s="62"/>
      <c r="G13" s="61"/>
      <c r="H13" s="62"/>
      <c r="I13" s="62"/>
      <c r="J13" s="63"/>
    </row>
    <row r="14" spans="1:25" ht="30" customHeight="1">
      <c r="A14" s="59"/>
      <c r="B14" s="59"/>
      <c r="C14" s="60"/>
      <c r="D14" s="61"/>
      <c r="E14" s="62"/>
      <c r="F14" s="62"/>
      <c r="G14" s="61"/>
      <c r="H14" s="62"/>
      <c r="I14" s="62"/>
      <c r="J14" s="63"/>
    </row>
    <row r="15" spans="1:25" ht="30" customHeight="1">
      <c r="A15" s="59"/>
      <c r="B15" s="59"/>
      <c r="C15" s="60"/>
      <c r="D15" s="61"/>
      <c r="E15" s="62"/>
      <c r="F15" s="62"/>
      <c r="G15" s="61"/>
      <c r="H15" s="62"/>
      <c r="I15" s="62"/>
      <c r="J15" s="63"/>
    </row>
    <row r="16" spans="1:25" ht="30" customHeight="1">
      <c r="A16" s="59"/>
      <c r="B16" s="59"/>
      <c r="C16" s="60"/>
      <c r="D16" s="61"/>
      <c r="E16" s="62"/>
      <c r="F16" s="62"/>
      <c r="G16" s="61"/>
      <c r="H16" s="62"/>
      <c r="I16" s="62"/>
      <c r="J16" s="63"/>
    </row>
    <row r="17" spans="1:12" ht="30" customHeight="1">
      <c r="A17" s="59"/>
      <c r="B17" s="59"/>
      <c r="C17" s="60"/>
      <c r="D17" s="61"/>
      <c r="E17" s="62"/>
      <c r="F17" s="62"/>
      <c r="G17" s="61"/>
      <c r="H17" s="62"/>
      <c r="I17" s="62"/>
      <c r="J17" s="63"/>
    </row>
    <row r="18" spans="1:12" ht="30" customHeight="1">
      <c r="A18" s="69"/>
      <c r="B18" s="59"/>
      <c r="C18" s="60"/>
      <c r="D18" s="61"/>
      <c r="E18" s="62"/>
      <c r="F18" s="62"/>
      <c r="G18" s="61"/>
      <c r="H18" s="62"/>
      <c r="I18" s="62"/>
      <c r="J18" s="63"/>
    </row>
    <row r="19" spans="1:12" ht="30" customHeight="1">
      <c r="A19" s="59"/>
      <c r="B19" s="59"/>
      <c r="C19" s="60"/>
      <c r="D19" s="61"/>
      <c r="E19" s="62"/>
      <c r="F19" s="62"/>
      <c r="G19" s="61"/>
      <c r="H19" s="62"/>
      <c r="I19" s="62"/>
      <c r="J19" s="63"/>
    </row>
    <row r="20" spans="1:12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2" ht="30" customHeight="1">
      <c r="A21" s="59"/>
      <c r="B21" s="59"/>
      <c r="C21" s="60"/>
      <c r="D21" s="61"/>
      <c r="E21" s="62"/>
      <c r="F21" s="62"/>
      <c r="G21" s="61"/>
      <c r="H21" s="62"/>
      <c r="I21" s="62"/>
      <c r="J21" s="63"/>
    </row>
    <row r="22" spans="1:12" ht="30" customHeight="1">
      <c r="A22" s="69" t="s">
        <v>43</v>
      </c>
      <c r="B22" s="59"/>
      <c r="C22" s="60"/>
      <c r="D22" s="61"/>
      <c r="E22" s="62"/>
      <c r="F22" s="62"/>
      <c r="G22" s="61"/>
      <c r="H22" s="62"/>
      <c r="I22" s="62"/>
      <c r="J22" s="75"/>
    </row>
    <row r="23" spans="1:12" ht="24">
      <c r="B23" s="64"/>
      <c r="J23" s="65" t="s">
        <v>0</v>
      </c>
    </row>
    <row r="24" spans="1:12" ht="15" customHeight="1">
      <c r="B24" s="64"/>
      <c r="J24" s="65"/>
    </row>
    <row r="25" spans="1:12" ht="15" customHeight="1">
      <c r="B25" s="64"/>
      <c r="J25" s="65"/>
    </row>
    <row r="26" spans="1:12" ht="15" customHeight="1">
      <c r="A26" s="55"/>
      <c r="B26" s="70"/>
      <c r="C26" s="55"/>
      <c r="D26" s="55"/>
      <c r="E26" s="71"/>
      <c r="F26" s="71"/>
      <c r="G26" s="55"/>
      <c r="H26" s="71"/>
      <c r="I26" s="71"/>
      <c r="J26" s="73"/>
      <c r="K26" s="55"/>
      <c r="L26" s="55"/>
    </row>
    <row r="27" spans="1:12" ht="15" customHeight="1">
      <c r="A27" s="55"/>
      <c r="B27" s="70"/>
      <c r="C27" s="55"/>
      <c r="D27" s="55"/>
      <c r="E27" s="71"/>
      <c r="F27" s="71"/>
      <c r="G27" s="55"/>
      <c r="H27" s="71"/>
      <c r="I27" s="71"/>
      <c r="J27" s="72"/>
      <c r="K27" s="55"/>
      <c r="L27" s="55"/>
    </row>
    <row r="28" spans="1:12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</row>
    <row r="29" spans="1:12">
      <c r="A29" s="55"/>
      <c r="B29" s="55"/>
      <c r="C29" s="55"/>
      <c r="D29" s="55"/>
      <c r="E29" s="71"/>
      <c r="F29" s="71"/>
      <c r="G29" s="55"/>
      <c r="H29" s="71"/>
      <c r="I29" s="71"/>
      <c r="J29" s="55"/>
      <c r="K29" s="55"/>
      <c r="L29" s="55"/>
    </row>
    <row r="30" spans="1:12">
      <c r="A30" s="55"/>
      <c r="B30" s="55"/>
      <c r="C30" s="55"/>
      <c r="D30" s="55"/>
      <c r="E30" s="71"/>
      <c r="F30" s="71"/>
      <c r="G30" s="55"/>
      <c r="H30" s="71"/>
      <c r="I30" s="71"/>
      <c r="J30" s="55"/>
      <c r="K30" s="55"/>
      <c r="L30" s="55"/>
    </row>
    <row r="31" spans="1:12">
      <c r="A31" s="55"/>
      <c r="B31" s="55"/>
      <c r="C31" s="55"/>
      <c r="D31" s="55"/>
      <c r="E31" s="71"/>
      <c r="F31" s="71"/>
      <c r="G31" s="55"/>
      <c r="H31" s="71"/>
      <c r="I31" s="71"/>
      <c r="J31" s="55"/>
      <c r="K31" s="55"/>
      <c r="L31" s="55"/>
    </row>
    <row r="32" spans="1:12">
      <c r="A32" s="55"/>
      <c r="B32" s="55"/>
      <c r="C32" s="55"/>
      <c r="D32" s="55"/>
      <c r="E32" s="71"/>
      <c r="F32" s="71"/>
      <c r="G32" s="55"/>
      <c r="H32" s="71"/>
      <c r="I32" s="71"/>
      <c r="J32" s="55"/>
      <c r="K32" s="55"/>
      <c r="L32" s="55"/>
    </row>
    <row r="33" spans="1:12">
      <c r="A33" s="55"/>
      <c r="B33" s="55"/>
      <c r="C33" s="55"/>
      <c r="D33" s="55"/>
      <c r="E33" s="71"/>
      <c r="F33" s="71"/>
      <c r="G33" s="55"/>
      <c r="H33" s="71"/>
      <c r="I33" s="71"/>
      <c r="J33" s="55"/>
      <c r="K33" s="55"/>
      <c r="L33" s="55"/>
    </row>
    <row r="34" spans="1:12">
      <c r="A34" s="55"/>
      <c r="B34" s="55"/>
      <c r="C34" s="55"/>
      <c r="D34" s="55"/>
      <c r="E34" s="71"/>
      <c r="F34" s="71"/>
      <c r="G34" s="55"/>
      <c r="H34" s="71"/>
      <c r="I34" s="71"/>
      <c r="J34" s="55"/>
      <c r="K34" s="55"/>
      <c r="L34" s="55"/>
    </row>
    <row r="35" spans="1:12">
      <c r="A35" s="55"/>
      <c r="B35" s="55"/>
      <c r="C35" s="55"/>
      <c r="D35" s="55"/>
      <c r="E35" s="71"/>
      <c r="F35" s="71"/>
      <c r="G35" s="55"/>
      <c r="H35" s="71"/>
      <c r="I35" s="71"/>
      <c r="J35" s="55"/>
      <c r="K35" s="55"/>
      <c r="L35" s="55"/>
    </row>
    <row r="36" spans="1:12">
      <c r="A36" s="55"/>
      <c r="B36" s="55"/>
      <c r="C36" s="55"/>
      <c r="D36" s="55"/>
      <c r="E36" s="71"/>
      <c r="F36" s="71"/>
      <c r="G36" s="55"/>
      <c r="H36" s="71"/>
      <c r="I36" s="71"/>
      <c r="J36" s="55"/>
      <c r="K36" s="55"/>
      <c r="L36" s="55"/>
    </row>
    <row r="37" spans="1:12">
      <c r="A37" s="55"/>
      <c r="B37" s="55"/>
      <c r="C37" s="55"/>
      <c r="D37" s="55"/>
      <c r="E37" s="71"/>
      <c r="F37" s="71"/>
      <c r="G37" s="55"/>
      <c r="H37" s="71"/>
      <c r="I37" s="71"/>
      <c r="J37" s="55"/>
      <c r="K37" s="55"/>
      <c r="L37" s="55"/>
    </row>
    <row r="38" spans="1:12">
      <c r="A38" s="55"/>
      <c r="B38" s="55"/>
      <c r="C38" s="55"/>
      <c r="D38" s="55"/>
      <c r="E38" s="71"/>
      <c r="F38" s="71"/>
      <c r="G38" s="55"/>
      <c r="H38" s="71"/>
      <c r="I38" s="71"/>
      <c r="J38" s="55"/>
      <c r="K38" s="55"/>
      <c r="L38" s="55"/>
    </row>
    <row r="39" spans="1:12">
      <c r="A39" s="55"/>
      <c r="B39" s="55"/>
      <c r="C39" s="55"/>
      <c r="D39" s="55"/>
      <c r="E39" s="71"/>
      <c r="F39" s="71"/>
      <c r="G39" s="55"/>
      <c r="H39" s="71"/>
      <c r="I39" s="71"/>
      <c r="J39" s="55"/>
      <c r="K39" s="55"/>
      <c r="L39" s="55"/>
    </row>
    <row r="40" spans="1:12">
      <c r="A40" s="55"/>
      <c r="B40" s="55"/>
      <c r="C40" s="55"/>
      <c r="D40" s="55"/>
      <c r="E40" s="71"/>
      <c r="F40" s="71"/>
      <c r="G40" s="55"/>
      <c r="H40" s="71"/>
      <c r="I40" s="71"/>
      <c r="J40" s="55"/>
      <c r="K40" s="55"/>
      <c r="L40" s="55"/>
    </row>
    <row r="41" spans="1:12">
      <c r="A41" s="55"/>
      <c r="B41" s="55"/>
      <c r="C41" s="55"/>
      <c r="D41" s="55"/>
      <c r="E41" s="71"/>
      <c r="F41" s="71"/>
      <c r="G41" s="55"/>
      <c r="H41" s="71"/>
      <c r="I41" s="71"/>
      <c r="J41" s="55"/>
      <c r="K41" s="55"/>
      <c r="L41" s="55"/>
    </row>
    <row r="42" spans="1:12">
      <c r="A42" s="55"/>
      <c r="B42" s="55"/>
      <c r="C42" s="55"/>
      <c r="D42" s="55"/>
      <c r="E42" s="71"/>
      <c r="F42" s="71"/>
      <c r="G42" s="55"/>
      <c r="H42" s="71"/>
      <c r="I42" s="71"/>
      <c r="J42" s="55"/>
      <c r="K42" s="55"/>
      <c r="L42" s="55"/>
    </row>
    <row r="43" spans="1:12">
      <c r="A43" s="55"/>
      <c r="B43" s="55"/>
      <c r="C43" s="55"/>
      <c r="D43" s="55"/>
      <c r="E43" s="71"/>
      <c r="F43" s="71"/>
      <c r="G43" s="55"/>
      <c r="H43" s="71"/>
      <c r="I43" s="71"/>
      <c r="J43" s="55"/>
      <c r="K43" s="55"/>
      <c r="L43" s="55"/>
    </row>
  </sheetData>
  <mergeCells count="3">
    <mergeCell ref="G7:I7"/>
    <mergeCell ref="C2:F3"/>
    <mergeCell ref="G2:H3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view="pageBreakPreview" topLeftCell="A52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107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650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/>
      <c r="D8" s="56" t="s">
        <v>6</v>
      </c>
      <c r="E8" s="57" t="s">
        <v>505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119" t="s">
        <v>221</v>
      </c>
      <c r="B9" s="119" t="s">
        <v>409</v>
      </c>
      <c r="C9" s="120" t="s">
        <v>48</v>
      </c>
      <c r="D9" s="111">
        <v>7.15</v>
      </c>
      <c r="E9" s="301"/>
      <c r="F9" s="62"/>
      <c r="G9" s="61"/>
      <c r="H9" s="62"/>
      <c r="I9" s="62"/>
      <c r="J9" s="63" t="s">
        <v>132</v>
      </c>
    </row>
    <row r="10" spans="1:25" ht="30" customHeight="1">
      <c r="A10" s="119" t="s">
        <v>221</v>
      </c>
      <c r="B10" s="119" t="s">
        <v>411</v>
      </c>
      <c r="C10" s="120" t="s">
        <v>48</v>
      </c>
      <c r="D10" s="111">
        <v>4.29</v>
      </c>
      <c r="E10" s="13"/>
      <c r="F10" s="62"/>
      <c r="G10" s="61"/>
      <c r="H10" s="62"/>
      <c r="I10" s="62"/>
      <c r="J10" s="63" t="s">
        <v>132</v>
      </c>
    </row>
    <row r="11" spans="1:25" ht="30" customHeight="1">
      <c r="A11" s="119" t="s">
        <v>221</v>
      </c>
      <c r="B11" s="119" t="s">
        <v>412</v>
      </c>
      <c r="C11" s="120" t="s">
        <v>48</v>
      </c>
      <c r="D11" s="111">
        <v>10.9</v>
      </c>
      <c r="E11" s="13"/>
      <c r="F11" s="62"/>
      <c r="G11" s="61"/>
      <c r="H11" s="62"/>
      <c r="I11" s="62"/>
      <c r="J11" s="63" t="s">
        <v>132</v>
      </c>
    </row>
    <row r="12" spans="1:25" ht="30" customHeight="1">
      <c r="A12" s="119" t="s">
        <v>221</v>
      </c>
      <c r="B12" s="119" t="s">
        <v>413</v>
      </c>
      <c r="C12" s="120" t="s">
        <v>48</v>
      </c>
      <c r="D12" s="111">
        <v>7.15</v>
      </c>
      <c r="E12" s="301"/>
      <c r="F12" s="62"/>
      <c r="G12" s="61"/>
      <c r="H12" s="62"/>
      <c r="I12" s="62"/>
      <c r="J12" s="63" t="s">
        <v>132</v>
      </c>
    </row>
    <row r="13" spans="1:25" ht="30" customHeight="1">
      <c r="A13" s="119" t="s">
        <v>221</v>
      </c>
      <c r="B13" s="119" t="s">
        <v>508</v>
      </c>
      <c r="C13" s="120" t="s">
        <v>48</v>
      </c>
      <c r="D13" s="111">
        <v>51.6</v>
      </c>
      <c r="E13" s="301"/>
      <c r="F13" s="62"/>
      <c r="G13" s="61"/>
      <c r="H13" s="62"/>
      <c r="I13" s="62"/>
      <c r="J13" s="63" t="s">
        <v>132</v>
      </c>
    </row>
    <row r="14" spans="1:25" ht="30" customHeight="1">
      <c r="A14" s="170" t="s">
        <v>137</v>
      </c>
      <c r="B14" s="63"/>
      <c r="C14" s="120"/>
      <c r="D14" s="111"/>
      <c r="E14" s="13"/>
      <c r="F14" s="62"/>
      <c r="G14" s="61"/>
      <c r="H14" s="62"/>
      <c r="I14" s="62"/>
      <c r="J14" s="63"/>
    </row>
    <row r="15" spans="1:25" ht="30" customHeight="1">
      <c r="A15" s="298" t="s">
        <v>199</v>
      </c>
      <c r="B15" s="108" t="s">
        <v>200</v>
      </c>
      <c r="C15" s="120" t="s">
        <v>138</v>
      </c>
      <c r="D15" s="111">
        <v>1</v>
      </c>
      <c r="E15" s="13"/>
      <c r="F15" s="62"/>
      <c r="G15" s="61"/>
      <c r="H15" s="62"/>
      <c r="I15" s="62"/>
      <c r="J15" s="349" t="s">
        <v>504</v>
      </c>
    </row>
    <row r="16" spans="1:25" ht="30" customHeight="1">
      <c r="A16" s="170" t="s">
        <v>137</v>
      </c>
      <c r="B16" s="63"/>
      <c r="C16" s="120"/>
      <c r="D16" s="111"/>
      <c r="E16" s="13"/>
      <c r="F16" s="62"/>
      <c r="G16" s="61"/>
      <c r="H16" s="62"/>
      <c r="I16" s="62"/>
      <c r="J16" s="63"/>
    </row>
    <row r="17" spans="1:10" ht="30" customHeight="1">
      <c r="A17" s="119" t="s">
        <v>220</v>
      </c>
      <c r="B17" s="119" t="s">
        <v>414</v>
      </c>
      <c r="C17" s="120" t="s">
        <v>48</v>
      </c>
      <c r="D17" s="111">
        <v>51.9</v>
      </c>
      <c r="E17" s="13"/>
      <c r="F17" s="62"/>
      <c r="G17" s="61"/>
      <c r="H17" s="62"/>
      <c r="I17" s="62"/>
      <c r="J17" s="63" t="s">
        <v>132</v>
      </c>
    </row>
    <row r="18" spans="1:10" ht="30" customHeight="1">
      <c r="A18" s="119" t="s">
        <v>220</v>
      </c>
      <c r="B18" s="119" t="s">
        <v>415</v>
      </c>
      <c r="C18" s="120" t="s">
        <v>48</v>
      </c>
      <c r="D18" s="111">
        <v>220</v>
      </c>
      <c r="E18" s="13"/>
      <c r="F18" s="62"/>
      <c r="G18" s="61"/>
      <c r="H18" s="62"/>
      <c r="I18" s="62"/>
      <c r="J18" s="63" t="s">
        <v>132</v>
      </c>
    </row>
    <row r="19" spans="1:10" ht="30" customHeight="1">
      <c r="A19" s="170" t="s">
        <v>137</v>
      </c>
      <c r="B19" s="63"/>
      <c r="C19" s="120"/>
      <c r="D19" s="111"/>
      <c r="E19" s="13"/>
      <c r="F19" s="62"/>
      <c r="G19" s="61"/>
      <c r="H19" s="62"/>
      <c r="I19" s="62"/>
      <c r="J19" s="63"/>
    </row>
    <row r="20" spans="1:10" ht="30" customHeight="1">
      <c r="A20" s="298" t="s">
        <v>199</v>
      </c>
      <c r="B20" s="108" t="s">
        <v>200</v>
      </c>
      <c r="C20" s="120" t="s">
        <v>138</v>
      </c>
      <c r="D20" s="111">
        <v>1</v>
      </c>
      <c r="E20" s="13"/>
      <c r="F20" s="62"/>
      <c r="G20" s="61"/>
      <c r="H20" s="62"/>
      <c r="I20" s="62"/>
      <c r="J20" s="349" t="s">
        <v>504</v>
      </c>
    </row>
    <row r="21" spans="1:10" ht="30" customHeight="1">
      <c r="A21" s="170" t="s">
        <v>137</v>
      </c>
      <c r="B21" s="63"/>
      <c r="C21" s="120"/>
      <c r="D21" s="111"/>
      <c r="E21" s="13"/>
      <c r="F21" s="62"/>
      <c r="G21" s="61"/>
      <c r="H21" s="62"/>
      <c r="I21" s="62"/>
      <c r="J21" s="63"/>
    </row>
    <row r="22" spans="1:10" ht="30" customHeight="1">
      <c r="A22" s="122" t="s">
        <v>531</v>
      </c>
      <c r="B22" s="369" t="s">
        <v>511</v>
      </c>
      <c r="C22" s="120" t="s">
        <v>509</v>
      </c>
      <c r="D22" s="111">
        <v>21.3</v>
      </c>
      <c r="E22" s="13"/>
      <c r="F22" s="62"/>
      <c r="G22" s="61"/>
      <c r="H22" s="62"/>
      <c r="I22" s="62"/>
      <c r="J22" s="63" t="s">
        <v>132</v>
      </c>
    </row>
    <row r="23" spans="1:10" ht="24">
      <c r="B23" s="64"/>
      <c r="J23" s="65" t="s">
        <v>0</v>
      </c>
    </row>
    <row r="24" spans="1:10" ht="20.100000000000001" customHeight="1">
      <c r="B24" s="64"/>
      <c r="J24" s="66"/>
    </row>
    <row r="25" spans="1:10" ht="30" customHeight="1">
      <c r="A25"/>
      <c r="B25"/>
      <c r="C25"/>
      <c r="D25"/>
      <c r="E25"/>
      <c r="F25"/>
      <c r="G25"/>
      <c r="H25"/>
      <c r="I25"/>
      <c r="J25"/>
    </row>
    <row r="26" spans="1:10" ht="30" customHeight="1">
      <c r="A26"/>
      <c r="B26"/>
      <c r="C26"/>
      <c r="D26"/>
      <c r="E26"/>
      <c r="F26"/>
      <c r="G26"/>
      <c r="H26"/>
      <c r="I26"/>
      <c r="J26"/>
    </row>
    <row r="27" spans="1:10" ht="30" customHeight="1">
      <c r="A27"/>
      <c r="B27"/>
      <c r="C27"/>
      <c r="D27"/>
      <c r="E27"/>
      <c r="F27"/>
      <c r="G27"/>
      <c r="H27"/>
      <c r="I27"/>
      <c r="J27"/>
    </row>
    <row r="28" spans="1:10" ht="17.100000000000001" customHeight="1">
      <c r="B28" s="64"/>
      <c r="I28" s="49" t="str">
        <f>I6</f>
        <v>第 3 - 6 号表</v>
      </c>
      <c r="J28" s="109"/>
    </row>
    <row r="29" spans="1:10" ht="15" customHeight="1">
      <c r="A29" s="50"/>
      <c r="B29" s="67" t="s">
        <v>34</v>
      </c>
      <c r="C29" s="51" t="s">
        <v>35</v>
      </c>
      <c r="D29" s="52" t="s">
        <v>36</v>
      </c>
      <c r="E29" s="53"/>
      <c r="F29" s="53"/>
      <c r="G29" s="447" t="s">
        <v>37</v>
      </c>
      <c r="H29" s="448"/>
      <c r="I29" s="449"/>
      <c r="J29" s="54"/>
    </row>
    <row r="30" spans="1:10" ht="15" customHeight="1">
      <c r="A30" s="56" t="s">
        <v>38</v>
      </c>
      <c r="B30" s="68" t="s">
        <v>39</v>
      </c>
      <c r="C30" s="56" t="s">
        <v>40</v>
      </c>
      <c r="D30" s="56" t="s">
        <v>6</v>
      </c>
      <c r="E30" s="57" t="s">
        <v>8</v>
      </c>
      <c r="F30" s="57" t="s">
        <v>9</v>
      </c>
      <c r="G30" s="56" t="s">
        <v>6</v>
      </c>
      <c r="H30" s="57" t="s">
        <v>8</v>
      </c>
      <c r="I30" s="57" t="s">
        <v>9</v>
      </c>
      <c r="J30" s="58" t="s">
        <v>41</v>
      </c>
    </row>
    <row r="31" spans="1:10" ht="30" customHeight="1">
      <c r="A31" s="170" t="s">
        <v>137</v>
      </c>
      <c r="B31" s="63"/>
      <c r="C31" s="120"/>
      <c r="D31" s="111"/>
      <c r="E31" s="13"/>
      <c r="F31" s="62"/>
      <c r="G31" s="61"/>
      <c r="H31" s="62"/>
      <c r="I31" s="62"/>
      <c r="J31" s="63"/>
    </row>
    <row r="32" spans="1:10" ht="30" customHeight="1">
      <c r="A32" s="298" t="s">
        <v>199</v>
      </c>
      <c r="B32" s="108" t="s">
        <v>200</v>
      </c>
      <c r="C32" s="120" t="s">
        <v>138</v>
      </c>
      <c r="D32" s="111">
        <v>1</v>
      </c>
      <c r="E32" s="13"/>
      <c r="F32" s="62"/>
      <c r="G32" s="61"/>
      <c r="H32" s="62"/>
      <c r="I32" s="62"/>
      <c r="J32" s="349" t="s">
        <v>504</v>
      </c>
    </row>
    <row r="33" spans="1:10" ht="30" customHeight="1">
      <c r="A33" s="170" t="s">
        <v>137</v>
      </c>
      <c r="B33" s="63"/>
      <c r="C33" s="120"/>
      <c r="D33" s="111"/>
      <c r="E33" s="13"/>
      <c r="F33" s="62"/>
      <c r="G33" s="61"/>
      <c r="H33" s="62"/>
      <c r="I33" s="62"/>
      <c r="J33" s="63"/>
    </row>
    <row r="34" spans="1:10" ht="30" customHeight="1">
      <c r="A34" s="119" t="s">
        <v>219</v>
      </c>
      <c r="B34" s="119" t="s">
        <v>416</v>
      </c>
      <c r="C34" s="120" t="s">
        <v>48</v>
      </c>
      <c r="D34" s="111">
        <v>49.4</v>
      </c>
      <c r="E34" s="13"/>
      <c r="F34" s="62"/>
      <c r="G34" s="61"/>
      <c r="H34" s="62"/>
      <c r="I34" s="62"/>
      <c r="J34" s="63" t="s">
        <v>283</v>
      </c>
    </row>
    <row r="35" spans="1:10" ht="30" customHeight="1">
      <c r="A35" s="119" t="s">
        <v>219</v>
      </c>
      <c r="B35" s="119" t="s">
        <v>417</v>
      </c>
      <c r="C35" s="120" t="s">
        <v>48</v>
      </c>
      <c r="D35" s="111">
        <v>29.2</v>
      </c>
      <c r="E35" s="13"/>
      <c r="F35" s="62"/>
      <c r="G35" s="61"/>
      <c r="H35" s="62"/>
      <c r="I35" s="62"/>
      <c r="J35" s="63" t="s">
        <v>132</v>
      </c>
    </row>
    <row r="36" spans="1:10" ht="30" customHeight="1">
      <c r="A36" s="119" t="s">
        <v>219</v>
      </c>
      <c r="B36" s="119" t="s">
        <v>418</v>
      </c>
      <c r="C36" s="120" t="s">
        <v>48</v>
      </c>
      <c r="D36" s="111">
        <v>240</v>
      </c>
      <c r="E36" s="13"/>
      <c r="F36" s="62"/>
      <c r="G36" s="61"/>
      <c r="H36" s="62"/>
      <c r="I36" s="62"/>
      <c r="J36" s="63" t="s">
        <v>132</v>
      </c>
    </row>
    <row r="37" spans="1:10" ht="30" customHeight="1">
      <c r="A37" s="121" t="s">
        <v>137</v>
      </c>
      <c r="B37" s="63"/>
      <c r="C37" s="120"/>
      <c r="D37" s="61"/>
      <c r="E37" s="62"/>
      <c r="F37" s="62"/>
      <c r="G37" s="61"/>
      <c r="H37" s="62"/>
      <c r="I37" s="62"/>
      <c r="J37" s="63"/>
    </row>
    <row r="38" spans="1:10" ht="33" customHeight="1">
      <c r="A38" s="297" t="s">
        <v>198</v>
      </c>
      <c r="B38" s="367" t="s">
        <v>201</v>
      </c>
      <c r="C38" s="120" t="s">
        <v>106</v>
      </c>
      <c r="D38" s="61">
        <v>1</v>
      </c>
      <c r="E38" s="62"/>
      <c r="F38" s="62"/>
      <c r="G38" s="61"/>
      <c r="H38" s="62"/>
      <c r="I38" s="62"/>
      <c r="J38" s="349" t="s">
        <v>504</v>
      </c>
    </row>
    <row r="39" spans="1:10" ht="30" customHeight="1">
      <c r="A39" s="121" t="s">
        <v>137</v>
      </c>
      <c r="B39" s="63"/>
      <c r="C39" s="120"/>
      <c r="D39" s="61"/>
      <c r="E39" s="62"/>
      <c r="F39" s="62"/>
      <c r="G39" s="61"/>
      <c r="H39" s="62"/>
      <c r="I39" s="62"/>
      <c r="J39" s="63"/>
    </row>
    <row r="40" spans="1:10" ht="30" customHeight="1">
      <c r="A40" s="122" t="s">
        <v>224</v>
      </c>
      <c r="B40" s="63" t="s">
        <v>419</v>
      </c>
      <c r="C40" s="120" t="s">
        <v>136</v>
      </c>
      <c r="D40" s="111">
        <v>6</v>
      </c>
      <c r="E40" s="13"/>
      <c r="F40" s="62"/>
      <c r="G40" s="61"/>
      <c r="H40" s="62"/>
      <c r="I40" s="62"/>
      <c r="J40" s="63" t="s">
        <v>132</v>
      </c>
    </row>
    <row r="41" spans="1:10" ht="30" customHeight="1">
      <c r="A41" s="122" t="s">
        <v>224</v>
      </c>
      <c r="B41" s="63" t="s">
        <v>223</v>
      </c>
      <c r="C41" s="120" t="s">
        <v>136</v>
      </c>
      <c r="D41" s="111">
        <v>28</v>
      </c>
      <c r="E41" s="13"/>
      <c r="F41" s="62"/>
      <c r="G41" s="61"/>
      <c r="H41" s="62"/>
      <c r="I41" s="62"/>
      <c r="J41" s="63" t="s">
        <v>134</v>
      </c>
    </row>
    <row r="42" spans="1:10" ht="30" customHeight="1">
      <c r="A42" s="122" t="s">
        <v>222</v>
      </c>
      <c r="B42" s="63" t="s">
        <v>420</v>
      </c>
      <c r="C42" s="120" t="s">
        <v>135</v>
      </c>
      <c r="D42" s="111">
        <v>2</v>
      </c>
      <c r="E42" s="13"/>
      <c r="F42" s="62"/>
      <c r="G42" s="61"/>
      <c r="H42" s="62"/>
      <c r="I42" s="62"/>
      <c r="J42" s="63" t="s">
        <v>134</v>
      </c>
    </row>
    <row r="43" spans="1:10" ht="30" customHeight="1">
      <c r="A43" s="122" t="s">
        <v>222</v>
      </c>
      <c r="B43" s="63" t="s">
        <v>225</v>
      </c>
      <c r="C43" s="120" t="s">
        <v>135</v>
      </c>
      <c r="D43" s="111">
        <v>32</v>
      </c>
      <c r="E43" s="13"/>
      <c r="F43" s="62"/>
      <c r="G43" s="61"/>
      <c r="H43" s="62"/>
      <c r="I43" s="62"/>
      <c r="J43" s="63" t="s">
        <v>134</v>
      </c>
    </row>
    <row r="44" spans="1:10" ht="30" customHeight="1">
      <c r="A44" s="59" t="s">
        <v>421</v>
      </c>
      <c r="B44" s="59" t="s">
        <v>356</v>
      </c>
      <c r="C44" s="60" t="s">
        <v>228</v>
      </c>
      <c r="D44" s="61">
        <v>30</v>
      </c>
      <c r="E44" s="13"/>
      <c r="F44" s="62"/>
      <c r="G44" s="61"/>
      <c r="H44" s="62"/>
      <c r="I44" s="62"/>
      <c r="J44" s="63" t="s">
        <v>132</v>
      </c>
    </row>
    <row r="45" spans="1:10" ht="24" customHeight="1">
      <c r="J45" s="65" t="s">
        <v>0</v>
      </c>
    </row>
    <row r="46" spans="1:10" ht="20.100000000000001" customHeight="1">
      <c r="B46" s="64"/>
      <c r="J46" s="66"/>
    </row>
    <row r="47" spans="1:10" ht="30" customHeight="1">
      <c r="A47"/>
      <c r="B47"/>
      <c r="C47"/>
      <c r="D47"/>
      <c r="E47"/>
      <c r="F47"/>
      <c r="G47"/>
      <c r="H47"/>
      <c r="I47"/>
      <c r="J47"/>
    </row>
    <row r="48" spans="1:10" ht="30" customHeight="1">
      <c r="A48"/>
      <c r="B48"/>
      <c r="C48"/>
      <c r="D48"/>
      <c r="E48"/>
      <c r="F48"/>
      <c r="G48"/>
      <c r="H48"/>
      <c r="I48"/>
      <c r="J48"/>
    </row>
    <row r="49" spans="1:10" ht="30" customHeight="1">
      <c r="A49"/>
      <c r="B49"/>
      <c r="C49"/>
      <c r="D49"/>
      <c r="E49"/>
      <c r="F49"/>
      <c r="G49"/>
      <c r="H49"/>
      <c r="I49"/>
      <c r="J49"/>
    </row>
    <row r="50" spans="1:10" ht="17.100000000000001" customHeight="1">
      <c r="B50" s="64"/>
      <c r="I50" s="49" t="str">
        <f>I28</f>
        <v>第 3 - 6 号表</v>
      </c>
      <c r="J50" s="109"/>
    </row>
    <row r="51" spans="1:10" ht="15" customHeight="1">
      <c r="A51" s="50"/>
      <c r="B51" s="67" t="s">
        <v>34</v>
      </c>
      <c r="C51" s="51" t="s">
        <v>35</v>
      </c>
      <c r="D51" s="52" t="s">
        <v>36</v>
      </c>
      <c r="E51" s="53"/>
      <c r="F51" s="53"/>
      <c r="G51" s="447" t="s">
        <v>37</v>
      </c>
      <c r="H51" s="448"/>
      <c r="I51" s="449"/>
      <c r="J51" s="54"/>
    </row>
    <row r="52" spans="1:10" ht="15" customHeight="1">
      <c r="A52" s="56" t="s">
        <v>38</v>
      </c>
      <c r="B52" s="68" t="s">
        <v>39</v>
      </c>
      <c r="C52" s="56" t="s">
        <v>40</v>
      </c>
      <c r="D52" s="56" t="s">
        <v>6</v>
      </c>
      <c r="E52" s="57" t="s">
        <v>8</v>
      </c>
      <c r="F52" s="57" t="s">
        <v>9</v>
      </c>
      <c r="G52" s="56" t="s">
        <v>6</v>
      </c>
      <c r="H52" s="57" t="s">
        <v>8</v>
      </c>
      <c r="I52" s="57" t="s">
        <v>9</v>
      </c>
      <c r="J52" s="58" t="s">
        <v>41</v>
      </c>
    </row>
    <row r="53" spans="1:10" ht="30" customHeight="1">
      <c r="A53" s="122" t="s">
        <v>226</v>
      </c>
      <c r="B53" s="63" t="s">
        <v>227</v>
      </c>
      <c r="C53" s="120" t="s">
        <v>48</v>
      </c>
      <c r="D53" s="111">
        <v>106</v>
      </c>
      <c r="E53" s="13"/>
      <c r="F53" s="62"/>
      <c r="G53" s="61"/>
      <c r="H53" s="62"/>
      <c r="I53" s="62"/>
      <c r="J53" s="63" t="s">
        <v>132</v>
      </c>
    </row>
    <row r="54" spans="1:10" ht="30" customHeight="1">
      <c r="A54" s="122" t="s">
        <v>422</v>
      </c>
      <c r="B54" s="63" t="s">
        <v>423</v>
      </c>
      <c r="C54" s="120" t="s">
        <v>136</v>
      </c>
      <c r="D54" s="111">
        <v>6</v>
      </c>
      <c r="E54" s="13"/>
      <c r="F54" s="62"/>
      <c r="G54" s="61"/>
      <c r="H54" s="62"/>
      <c r="I54" s="62"/>
      <c r="J54" s="63" t="s">
        <v>132</v>
      </c>
    </row>
    <row r="55" spans="1:10" ht="30" customHeight="1">
      <c r="A55" s="69" t="s">
        <v>49</v>
      </c>
      <c r="B55" s="75"/>
      <c r="C55" s="60"/>
      <c r="D55" s="61"/>
      <c r="E55" s="62"/>
      <c r="F55" s="62"/>
      <c r="G55" s="111"/>
      <c r="H55" s="13"/>
      <c r="I55" s="13"/>
      <c r="J55" s="108"/>
    </row>
    <row r="56" spans="1:10" ht="30" customHeight="1">
      <c r="A56" s="69"/>
      <c r="B56" s="75"/>
      <c r="C56" s="60"/>
      <c r="D56" s="61"/>
      <c r="E56" s="62"/>
      <c r="F56" s="62"/>
      <c r="G56" s="61"/>
      <c r="H56" s="62"/>
      <c r="I56" s="62"/>
      <c r="J56" s="63"/>
    </row>
    <row r="57" spans="1:10" ht="30" customHeight="1">
      <c r="A57" s="122"/>
      <c r="B57" s="63"/>
      <c r="C57" s="120"/>
      <c r="D57" s="111"/>
      <c r="E57" s="13"/>
      <c r="F57" s="62"/>
      <c r="G57" s="61"/>
      <c r="H57" s="62"/>
      <c r="I57" s="62"/>
      <c r="J57" s="63"/>
    </row>
    <row r="58" spans="1:10" ht="30" customHeight="1">
      <c r="A58" s="122"/>
      <c r="B58" s="63"/>
      <c r="C58" s="120"/>
      <c r="D58" s="111"/>
      <c r="E58" s="13"/>
      <c r="F58" s="62"/>
      <c r="G58" s="61"/>
      <c r="H58" s="62"/>
      <c r="I58" s="62"/>
      <c r="J58" s="63"/>
    </row>
    <row r="59" spans="1:10" ht="30" customHeight="1">
      <c r="A59" s="59"/>
      <c r="B59" s="59"/>
      <c r="C59" s="60"/>
      <c r="D59" s="61"/>
      <c r="E59" s="13"/>
      <c r="F59" s="62"/>
      <c r="G59" s="61"/>
      <c r="H59" s="62"/>
      <c r="I59" s="62"/>
      <c r="J59" s="63"/>
    </row>
    <row r="60" spans="1:10" ht="30" customHeight="1">
      <c r="A60" s="122"/>
      <c r="B60" s="63"/>
      <c r="C60" s="120"/>
      <c r="D60" s="111"/>
      <c r="E60" s="13"/>
      <c r="F60" s="62"/>
      <c r="G60" s="61"/>
      <c r="H60" s="62"/>
      <c r="I60" s="62"/>
      <c r="J60" s="63"/>
    </row>
    <row r="61" spans="1:10" ht="30" customHeight="1">
      <c r="A61" s="122"/>
      <c r="B61" s="63"/>
      <c r="C61" s="120"/>
      <c r="D61" s="111"/>
      <c r="E61" s="13"/>
      <c r="F61" s="62"/>
      <c r="G61" s="61"/>
      <c r="H61" s="62"/>
      <c r="I61" s="62"/>
      <c r="J61" s="63"/>
    </row>
    <row r="62" spans="1:10" ht="30" customHeight="1">
      <c r="A62" s="69"/>
      <c r="B62" s="75"/>
      <c r="C62" s="60"/>
      <c r="D62" s="61"/>
      <c r="E62" s="62"/>
      <c r="F62" s="62"/>
      <c r="G62" s="111"/>
      <c r="H62" s="13"/>
      <c r="I62" s="13"/>
      <c r="J62" s="108"/>
    </row>
    <row r="63" spans="1:10" ht="30" customHeight="1">
      <c r="A63" s="69"/>
      <c r="B63" s="75"/>
      <c r="C63" s="60"/>
      <c r="D63" s="61"/>
      <c r="E63" s="62"/>
      <c r="F63" s="62"/>
      <c r="G63" s="111"/>
      <c r="H63" s="13"/>
      <c r="I63" s="13"/>
      <c r="J63" s="108"/>
    </row>
    <row r="64" spans="1:10" ht="30" customHeight="1">
      <c r="A64" s="69"/>
      <c r="B64" s="75"/>
      <c r="C64" s="60"/>
      <c r="D64" s="61"/>
      <c r="E64" s="62"/>
      <c r="F64" s="62"/>
      <c r="G64" s="111"/>
      <c r="H64" s="13"/>
      <c r="I64" s="13"/>
      <c r="J64" s="108"/>
    </row>
    <row r="65" spans="1:16" ht="30" customHeight="1">
      <c r="A65" s="69"/>
      <c r="B65" s="75"/>
      <c r="C65" s="60"/>
      <c r="D65" s="61"/>
      <c r="E65" s="62"/>
      <c r="F65" s="62"/>
      <c r="G65" s="111"/>
      <c r="H65" s="13"/>
      <c r="I65" s="13"/>
      <c r="J65" s="108"/>
    </row>
    <row r="66" spans="1:16" ht="30" customHeight="1">
      <c r="A66" s="69" t="s">
        <v>43</v>
      </c>
      <c r="B66" s="75"/>
      <c r="C66" s="60"/>
      <c r="D66" s="61"/>
      <c r="E66" s="62"/>
      <c r="F66" s="62"/>
      <c r="G66" s="61"/>
      <c r="H66" s="62"/>
      <c r="I66" s="62"/>
      <c r="J66" s="63"/>
    </row>
    <row r="67" spans="1:16" ht="24" customHeight="1">
      <c r="J67" s="65" t="s">
        <v>0</v>
      </c>
    </row>
    <row r="68" spans="1:16" ht="15" customHeight="1">
      <c r="B68" s="64"/>
      <c r="J68" s="65"/>
    </row>
    <row r="69" spans="1:16" ht="15" customHeight="1">
      <c r="B69" s="64"/>
      <c r="J69" s="65"/>
    </row>
    <row r="70" spans="1:16" ht="15" customHeight="1">
      <c r="A70" s="55"/>
      <c r="B70" s="70"/>
      <c r="C70" s="55"/>
      <c r="D70" s="55"/>
      <c r="E70" s="71"/>
      <c r="F70" s="71"/>
      <c r="G70" s="55"/>
      <c r="H70" s="71"/>
      <c r="I70" s="71"/>
      <c r="J70" s="73"/>
      <c r="K70" s="55"/>
      <c r="L70" s="55"/>
      <c r="M70" s="55"/>
      <c r="N70" s="55"/>
      <c r="O70" s="55"/>
      <c r="P70" s="55"/>
    </row>
    <row r="71" spans="1:16" ht="15" customHeight="1">
      <c r="A71" s="55"/>
      <c r="B71" s="70"/>
      <c r="C71" s="55"/>
      <c r="D71" s="55"/>
      <c r="E71" s="71"/>
      <c r="F71" s="71"/>
      <c r="G71" s="55"/>
      <c r="H71" s="71"/>
      <c r="I71" s="71"/>
      <c r="J71" s="72"/>
      <c r="K71" s="55"/>
      <c r="L71" s="55"/>
      <c r="M71" s="55"/>
      <c r="N71" s="55"/>
      <c r="O71" s="55"/>
      <c r="P71" s="55"/>
    </row>
    <row r="72" spans="1:16">
      <c r="A72" s="55"/>
      <c r="B72" s="55"/>
      <c r="C72" s="55"/>
      <c r="D72" s="55"/>
      <c r="E72" s="71"/>
      <c r="F72" s="71"/>
      <c r="G72" s="55"/>
      <c r="H72" s="71"/>
      <c r="I72" s="71"/>
      <c r="J72" s="55"/>
      <c r="K72" s="55"/>
      <c r="L72" s="55"/>
      <c r="M72" s="55"/>
      <c r="N72" s="55"/>
      <c r="O72" s="55"/>
      <c r="P72" s="55"/>
    </row>
    <row r="73" spans="1:16">
      <c r="A73" s="55"/>
      <c r="B73" s="55"/>
      <c r="C73" s="55"/>
      <c r="D73" s="55"/>
      <c r="E73" s="71"/>
      <c r="F73" s="71"/>
      <c r="G73" s="55"/>
      <c r="H73" s="71"/>
      <c r="I73" s="71"/>
      <c r="J73" s="55"/>
      <c r="K73" s="55"/>
      <c r="L73" s="55"/>
      <c r="M73" s="55"/>
      <c r="N73" s="55"/>
      <c r="O73" s="55"/>
      <c r="P73" s="55"/>
    </row>
    <row r="74" spans="1:16">
      <c r="A74" s="55"/>
      <c r="B74" s="55"/>
      <c r="C74" s="55"/>
      <c r="D74" s="55"/>
      <c r="E74" s="71"/>
      <c r="F74" s="71"/>
      <c r="G74" s="55"/>
      <c r="H74" s="71"/>
      <c r="I74" s="71"/>
      <c r="J74" s="55"/>
      <c r="K74" s="55"/>
      <c r="L74" s="55"/>
      <c r="M74" s="55"/>
      <c r="N74" s="55"/>
      <c r="O74" s="55"/>
      <c r="P74" s="55"/>
    </row>
    <row r="75" spans="1:16">
      <c r="A75" s="55"/>
      <c r="B75" s="55"/>
      <c r="C75" s="55"/>
      <c r="D75" s="55"/>
      <c r="E75" s="71"/>
      <c r="F75" s="71"/>
      <c r="G75" s="55"/>
      <c r="H75" s="71"/>
      <c r="I75" s="71"/>
      <c r="J75" s="55"/>
      <c r="K75" s="55"/>
      <c r="L75" s="55"/>
      <c r="M75" s="55"/>
      <c r="N75" s="55"/>
      <c r="O75" s="55"/>
      <c r="P75" s="55"/>
    </row>
    <row r="76" spans="1:16">
      <c r="A76" s="55"/>
      <c r="B76" s="55"/>
      <c r="C76" s="55"/>
      <c r="D76" s="55"/>
      <c r="E76" s="71"/>
      <c r="F76" s="71"/>
      <c r="G76" s="55"/>
      <c r="H76" s="71"/>
      <c r="I76" s="71"/>
      <c r="J76" s="55"/>
      <c r="K76" s="55"/>
      <c r="L76" s="55"/>
      <c r="M76" s="55"/>
      <c r="N76" s="55"/>
      <c r="O76" s="55"/>
      <c r="P76" s="55"/>
    </row>
    <row r="77" spans="1:16">
      <c r="A77" s="55"/>
      <c r="B77" s="55"/>
      <c r="C77" s="55"/>
      <c r="D77" s="55"/>
      <c r="E77" s="71"/>
      <c r="F77" s="71"/>
      <c r="G77" s="55"/>
      <c r="H77" s="71"/>
      <c r="I77" s="71"/>
      <c r="J77" s="55"/>
      <c r="K77" s="55"/>
      <c r="L77" s="55"/>
      <c r="M77" s="55"/>
      <c r="N77" s="55"/>
      <c r="O77" s="55"/>
      <c r="P77" s="55"/>
    </row>
    <row r="78" spans="1:16">
      <c r="A78" s="55"/>
      <c r="B78" s="55"/>
      <c r="C78" s="55"/>
      <c r="D78" s="55"/>
      <c r="E78" s="71"/>
      <c r="F78" s="71"/>
      <c r="G78" s="55"/>
      <c r="H78" s="71"/>
      <c r="I78" s="71"/>
      <c r="J78" s="55"/>
      <c r="K78" s="55"/>
      <c r="L78" s="55"/>
      <c r="M78" s="55"/>
      <c r="N78" s="55"/>
      <c r="O78" s="55"/>
      <c r="P78" s="55"/>
    </row>
    <row r="79" spans="1:16">
      <c r="A79" s="55"/>
      <c r="B79" s="55"/>
      <c r="C79" s="55"/>
      <c r="D79" s="55"/>
      <c r="E79" s="71"/>
      <c r="F79" s="71"/>
      <c r="G79" s="55"/>
      <c r="H79" s="71"/>
      <c r="I79" s="71"/>
      <c r="J79" s="55"/>
      <c r="K79" s="55"/>
      <c r="L79" s="55"/>
      <c r="M79" s="55"/>
      <c r="N79" s="55"/>
      <c r="O79" s="55"/>
      <c r="P79" s="55"/>
    </row>
    <row r="80" spans="1:16">
      <c r="A80" s="55"/>
      <c r="B80" s="55"/>
      <c r="C80" s="55"/>
      <c r="D80" s="55"/>
      <c r="E80" s="71"/>
      <c r="F80" s="71"/>
      <c r="G80" s="55"/>
      <c r="H80" s="71"/>
      <c r="I80" s="71"/>
      <c r="J80" s="55"/>
      <c r="K80" s="55"/>
      <c r="L80" s="55"/>
      <c r="M80" s="55"/>
      <c r="N80" s="55"/>
      <c r="O80" s="55"/>
      <c r="P80" s="55"/>
    </row>
    <row r="81" spans="1:16">
      <c r="A81" s="55"/>
      <c r="B81" s="55"/>
      <c r="C81" s="55"/>
      <c r="D81" s="55"/>
      <c r="E81" s="71"/>
      <c r="F81" s="71"/>
      <c r="G81" s="55"/>
      <c r="H81" s="71"/>
      <c r="I81" s="71"/>
      <c r="J81" s="55"/>
      <c r="K81" s="55"/>
      <c r="L81" s="55"/>
      <c r="M81" s="55"/>
      <c r="N81" s="55"/>
      <c r="O81" s="55"/>
      <c r="P81" s="55"/>
    </row>
    <row r="82" spans="1:16">
      <c r="A82" s="55"/>
      <c r="B82" s="55"/>
      <c r="C82" s="55"/>
      <c r="D82" s="55"/>
      <c r="E82" s="71"/>
      <c r="F82" s="71"/>
      <c r="G82" s="55"/>
      <c r="H82" s="71"/>
      <c r="I82" s="71"/>
      <c r="J82" s="55"/>
      <c r="K82" s="55"/>
      <c r="L82" s="55"/>
      <c r="M82" s="55"/>
      <c r="N82" s="55"/>
      <c r="O82" s="55"/>
      <c r="P82" s="55"/>
    </row>
    <row r="83" spans="1:16">
      <c r="A83" s="55"/>
      <c r="B83" s="55"/>
      <c r="C83" s="55"/>
      <c r="D83" s="55"/>
      <c r="E83" s="71"/>
      <c r="F83" s="71"/>
      <c r="G83" s="55"/>
      <c r="H83" s="71"/>
      <c r="I83" s="71"/>
      <c r="J83" s="55"/>
      <c r="K83" s="55"/>
      <c r="L83" s="55"/>
      <c r="M83" s="55"/>
      <c r="N83" s="55"/>
      <c r="O83" s="55"/>
      <c r="P83" s="55"/>
    </row>
    <row r="84" spans="1:16">
      <c r="A84" s="55"/>
      <c r="B84" s="55"/>
      <c r="C84" s="55"/>
      <c r="D84" s="55"/>
      <c r="E84" s="71"/>
      <c r="F84" s="71"/>
      <c r="G84" s="55"/>
      <c r="H84" s="71"/>
      <c r="I84" s="71"/>
      <c r="J84" s="55"/>
      <c r="K84" s="55"/>
      <c r="L84" s="55"/>
      <c r="M84" s="55"/>
      <c r="N84" s="55"/>
      <c r="O84" s="55"/>
      <c r="P84" s="55"/>
    </row>
    <row r="85" spans="1:16">
      <c r="A85" s="55"/>
      <c r="B85" s="55"/>
      <c r="C85" s="55"/>
      <c r="D85" s="55"/>
      <c r="E85" s="71"/>
      <c r="F85" s="71"/>
      <c r="G85" s="55"/>
      <c r="H85" s="71"/>
      <c r="I85" s="71"/>
      <c r="J85" s="55"/>
      <c r="K85" s="55"/>
      <c r="L85" s="55"/>
      <c r="M85" s="55"/>
      <c r="N85" s="55"/>
      <c r="O85" s="55"/>
      <c r="P85" s="55"/>
    </row>
    <row r="86" spans="1:16">
      <c r="A86" s="55"/>
      <c r="B86" s="55"/>
      <c r="C86" s="55"/>
      <c r="D86" s="55"/>
      <c r="E86" s="71"/>
      <c r="F86" s="71"/>
      <c r="G86" s="55"/>
      <c r="H86" s="71"/>
      <c r="I86" s="71"/>
      <c r="J86" s="55"/>
      <c r="K86" s="55"/>
      <c r="L86" s="55"/>
      <c r="M86" s="55"/>
      <c r="N86" s="55"/>
      <c r="O86" s="55"/>
      <c r="P86" s="55"/>
    </row>
    <row r="87" spans="1:16">
      <c r="A87" s="55"/>
      <c r="B87" s="55"/>
      <c r="C87" s="55"/>
      <c r="D87" s="55"/>
      <c r="E87" s="71"/>
      <c r="F87" s="71"/>
      <c r="G87" s="55"/>
      <c r="H87" s="71"/>
      <c r="I87" s="71"/>
      <c r="J87" s="55"/>
      <c r="K87" s="55"/>
      <c r="L87" s="55"/>
      <c r="M87" s="55"/>
      <c r="N87" s="55"/>
      <c r="O87" s="55"/>
      <c r="P87" s="55"/>
    </row>
    <row r="88" spans="1:16">
      <c r="A88" s="55"/>
      <c r="B88" s="55"/>
      <c r="C88" s="55"/>
      <c r="D88" s="55"/>
      <c r="E88" s="71"/>
      <c r="F88" s="71"/>
      <c r="G88" s="55"/>
      <c r="H88" s="71"/>
      <c r="I88" s="71"/>
      <c r="J88" s="55"/>
      <c r="K88" s="55"/>
      <c r="L88" s="55"/>
      <c r="M88" s="55"/>
      <c r="N88" s="55"/>
      <c r="O88" s="55"/>
      <c r="P88" s="55"/>
    </row>
    <row r="89" spans="1:16">
      <c r="A89" s="55"/>
      <c r="B89" s="55"/>
      <c r="C89" s="55"/>
      <c r="D89" s="55"/>
      <c r="E89" s="71"/>
      <c r="F89" s="71"/>
      <c r="G89" s="55"/>
      <c r="H89" s="71"/>
      <c r="I89" s="71"/>
      <c r="J89" s="55"/>
      <c r="K89" s="55"/>
      <c r="L89" s="55"/>
      <c r="M89" s="55"/>
      <c r="N89" s="55"/>
      <c r="O89" s="55"/>
      <c r="P89" s="55"/>
    </row>
    <row r="90" spans="1:16">
      <c r="A90" s="55"/>
      <c r="B90" s="55"/>
      <c r="C90" s="55"/>
      <c r="D90" s="55"/>
      <c r="E90" s="71"/>
      <c r="F90" s="71"/>
      <c r="G90" s="55"/>
      <c r="H90" s="71"/>
      <c r="I90" s="71"/>
      <c r="J90" s="55"/>
      <c r="K90" s="55"/>
      <c r="L90" s="55"/>
      <c r="M90" s="55"/>
      <c r="N90" s="55"/>
      <c r="O90" s="55"/>
      <c r="P90" s="55"/>
    </row>
    <row r="91" spans="1:16">
      <c r="A91" s="55"/>
      <c r="B91" s="55"/>
      <c r="C91" s="55"/>
      <c r="D91" s="55"/>
      <c r="E91" s="71"/>
      <c r="F91" s="71"/>
      <c r="G91" s="55"/>
      <c r="H91" s="71"/>
      <c r="I91" s="71"/>
      <c r="J91" s="55"/>
      <c r="K91" s="55"/>
      <c r="L91" s="55"/>
      <c r="M91" s="55"/>
      <c r="N91" s="55"/>
      <c r="O91" s="55"/>
      <c r="P91" s="55"/>
    </row>
    <row r="92" spans="1:16">
      <c r="A92" s="55"/>
      <c r="B92" s="55"/>
      <c r="C92" s="55"/>
      <c r="D92" s="55"/>
      <c r="E92" s="71"/>
      <c r="F92" s="71"/>
      <c r="G92" s="55"/>
      <c r="H92" s="71"/>
      <c r="I92" s="71"/>
      <c r="J92" s="55"/>
      <c r="K92" s="55"/>
      <c r="L92" s="55"/>
      <c r="M92" s="55"/>
      <c r="N92" s="55"/>
      <c r="O92" s="55"/>
      <c r="P92" s="55"/>
    </row>
    <row r="93" spans="1:16">
      <c r="A93" s="55"/>
      <c r="B93" s="55"/>
      <c r="C93" s="55"/>
      <c r="D93" s="55"/>
      <c r="E93" s="71"/>
      <c r="F93" s="71"/>
      <c r="G93" s="55"/>
      <c r="H93" s="71"/>
      <c r="I93" s="71"/>
      <c r="J93" s="55"/>
      <c r="K93" s="55"/>
      <c r="L93" s="55"/>
      <c r="M93" s="55"/>
      <c r="N93" s="55"/>
      <c r="O93" s="55"/>
      <c r="P93" s="55"/>
    </row>
    <row r="94" spans="1:16">
      <c r="A94" s="55"/>
      <c r="B94" s="55"/>
      <c r="C94" s="55"/>
      <c r="D94" s="55"/>
      <c r="E94" s="71"/>
      <c r="F94" s="71"/>
      <c r="G94" s="55"/>
      <c r="H94" s="71"/>
      <c r="I94" s="71"/>
      <c r="J94" s="55"/>
      <c r="K94" s="55"/>
      <c r="L94" s="55"/>
      <c r="M94" s="55"/>
      <c r="N94" s="55"/>
      <c r="O94" s="55"/>
      <c r="P94" s="55"/>
    </row>
    <row r="95" spans="1:16">
      <c r="A95" s="55"/>
      <c r="B95" s="55"/>
      <c r="C95" s="55"/>
      <c r="D95" s="55"/>
      <c r="E95" s="71"/>
      <c r="F95" s="71"/>
      <c r="G95" s="55"/>
      <c r="H95" s="71"/>
      <c r="I95" s="71"/>
      <c r="J95" s="55"/>
      <c r="K95" s="55"/>
      <c r="L95" s="55"/>
      <c r="M95" s="55"/>
      <c r="N95" s="55"/>
      <c r="O95" s="55"/>
      <c r="P95" s="55"/>
    </row>
    <row r="96" spans="1:16">
      <c r="A96" s="55"/>
      <c r="B96" s="55"/>
      <c r="C96" s="55"/>
      <c r="D96" s="55"/>
      <c r="E96" s="71"/>
      <c r="F96" s="71"/>
      <c r="G96" s="55"/>
      <c r="H96" s="71"/>
      <c r="I96" s="71"/>
      <c r="J96" s="55"/>
      <c r="K96" s="55"/>
      <c r="L96" s="55"/>
      <c r="M96" s="55"/>
      <c r="N96" s="55"/>
      <c r="O96" s="55"/>
      <c r="P96" s="55"/>
    </row>
    <row r="97" spans="1:16">
      <c r="A97" s="55"/>
      <c r="B97" s="55"/>
      <c r="C97" s="55"/>
      <c r="D97" s="55"/>
      <c r="E97" s="71"/>
      <c r="F97" s="71"/>
      <c r="G97" s="55"/>
      <c r="H97" s="71"/>
      <c r="I97" s="71"/>
      <c r="J97" s="55"/>
      <c r="K97" s="55"/>
      <c r="L97" s="55"/>
      <c r="M97" s="55"/>
      <c r="N97" s="55"/>
      <c r="O97" s="55"/>
      <c r="P97" s="55"/>
    </row>
    <row r="98" spans="1:16">
      <c r="A98" s="55"/>
      <c r="B98" s="55"/>
      <c r="C98" s="55"/>
      <c r="D98" s="55"/>
      <c r="E98" s="71"/>
      <c r="F98" s="71"/>
      <c r="G98" s="55"/>
      <c r="H98" s="71"/>
      <c r="I98" s="71"/>
      <c r="J98" s="55"/>
      <c r="K98" s="55"/>
      <c r="L98" s="55"/>
      <c r="M98" s="55"/>
      <c r="N98" s="55"/>
      <c r="O98" s="55"/>
      <c r="P98" s="55"/>
    </row>
    <row r="99" spans="1:16">
      <c r="A99" s="55"/>
      <c r="B99" s="55"/>
      <c r="C99" s="55"/>
      <c r="D99" s="55"/>
      <c r="E99" s="71"/>
      <c r="F99" s="71"/>
      <c r="G99" s="55"/>
      <c r="H99" s="71"/>
      <c r="I99" s="71"/>
      <c r="J99" s="55"/>
      <c r="K99" s="55"/>
      <c r="L99" s="55"/>
      <c r="M99" s="55"/>
      <c r="N99" s="55"/>
      <c r="O99" s="55"/>
      <c r="P99" s="55"/>
    </row>
    <row r="100" spans="1:16">
      <c r="A100" s="55"/>
      <c r="B100" s="55"/>
      <c r="C100" s="55"/>
      <c r="D100" s="55"/>
      <c r="E100" s="71"/>
      <c r="F100" s="71"/>
      <c r="G100" s="55"/>
      <c r="H100" s="71"/>
      <c r="I100" s="71"/>
      <c r="J100" s="55"/>
      <c r="K100" s="55"/>
      <c r="L100" s="55"/>
      <c r="M100" s="55"/>
      <c r="N100" s="55"/>
      <c r="O100" s="55"/>
      <c r="P100" s="55"/>
    </row>
    <row r="101" spans="1:16">
      <c r="A101" s="55"/>
      <c r="B101" s="55"/>
      <c r="C101" s="55"/>
      <c r="D101" s="55"/>
      <c r="E101" s="71"/>
      <c r="F101" s="71"/>
      <c r="G101" s="55"/>
      <c r="H101" s="71"/>
      <c r="I101" s="71"/>
      <c r="J101" s="55"/>
      <c r="K101" s="55"/>
      <c r="L101" s="55"/>
      <c r="M101" s="55"/>
      <c r="N101" s="55"/>
      <c r="O101" s="55"/>
      <c r="P101" s="55"/>
    </row>
    <row r="102" spans="1:16">
      <c r="A102" s="55"/>
      <c r="B102" s="55"/>
      <c r="C102" s="55"/>
      <c r="D102" s="55"/>
      <c r="E102" s="71"/>
      <c r="F102" s="71"/>
      <c r="G102" s="55"/>
      <c r="H102" s="71"/>
      <c r="I102" s="71"/>
      <c r="J102" s="55"/>
      <c r="K102" s="55"/>
      <c r="L102" s="55"/>
      <c r="M102" s="55"/>
      <c r="N102" s="55"/>
      <c r="O102" s="55"/>
      <c r="P102" s="55"/>
    </row>
    <row r="103" spans="1:16">
      <c r="A103" s="55"/>
      <c r="B103" s="55"/>
      <c r="C103" s="55"/>
      <c r="D103" s="55"/>
      <c r="E103" s="71"/>
      <c r="F103" s="71"/>
      <c r="G103" s="55"/>
      <c r="H103" s="71"/>
      <c r="I103" s="71"/>
      <c r="J103" s="55"/>
      <c r="K103" s="55"/>
      <c r="L103" s="55"/>
      <c r="M103" s="55"/>
      <c r="N103" s="55"/>
      <c r="O103" s="55"/>
      <c r="P103" s="55"/>
    </row>
    <row r="104" spans="1:16">
      <c r="A104" s="55"/>
      <c r="B104" s="55"/>
      <c r="C104" s="55"/>
      <c r="D104" s="55"/>
      <c r="E104" s="71"/>
      <c r="F104" s="71"/>
      <c r="G104" s="55"/>
      <c r="H104" s="71"/>
      <c r="I104" s="71"/>
      <c r="J104" s="55"/>
      <c r="K104" s="55"/>
      <c r="L104" s="55"/>
      <c r="M104" s="55"/>
      <c r="N104" s="55"/>
      <c r="O104" s="55"/>
      <c r="P104" s="55"/>
    </row>
    <row r="105" spans="1:16">
      <c r="A105" s="55"/>
      <c r="B105" s="55"/>
      <c r="C105" s="55"/>
      <c r="D105" s="55"/>
      <c r="E105" s="71"/>
      <c r="F105" s="71"/>
      <c r="G105" s="55"/>
      <c r="H105" s="71"/>
      <c r="I105" s="71"/>
      <c r="J105" s="55"/>
      <c r="K105" s="55"/>
      <c r="L105" s="55"/>
      <c r="M105" s="55"/>
      <c r="N105" s="55"/>
      <c r="O105" s="55"/>
      <c r="P105" s="55"/>
    </row>
    <row r="106" spans="1:16">
      <c r="A106" s="55"/>
      <c r="B106" s="55"/>
      <c r="C106" s="55"/>
      <c r="D106" s="55"/>
      <c r="E106" s="71"/>
      <c r="F106" s="71"/>
      <c r="G106" s="55"/>
      <c r="H106" s="71"/>
      <c r="I106" s="71"/>
      <c r="J106" s="55"/>
      <c r="K106" s="55"/>
      <c r="L106" s="55"/>
      <c r="M106" s="55"/>
      <c r="N106" s="55"/>
      <c r="O106" s="55"/>
      <c r="P106" s="55"/>
    </row>
    <row r="107" spans="1:16">
      <c r="A107" s="55"/>
      <c r="B107" s="55"/>
      <c r="C107" s="55"/>
      <c r="D107" s="55"/>
      <c r="E107" s="71"/>
      <c r="F107" s="71"/>
      <c r="G107" s="55"/>
      <c r="H107" s="71"/>
      <c r="I107" s="71"/>
      <c r="J107" s="55"/>
      <c r="K107" s="55"/>
      <c r="L107" s="55"/>
      <c r="M107" s="55"/>
      <c r="N107" s="55"/>
      <c r="O107" s="55"/>
      <c r="P107" s="55"/>
    </row>
    <row r="108" spans="1:16">
      <c r="A108" s="55"/>
      <c r="B108" s="55"/>
      <c r="C108" s="55"/>
      <c r="D108" s="55"/>
      <c r="E108" s="71"/>
      <c r="F108" s="71"/>
      <c r="G108" s="55"/>
      <c r="H108" s="71"/>
      <c r="I108" s="71"/>
      <c r="J108" s="55"/>
      <c r="K108" s="55"/>
      <c r="L108" s="55"/>
      <c r="M108" s="55"/>
      <c r="N108" s="55"/>
      <c r="O108" s="55"/>
      <c r="P108" s="55"/>
    </row>
    <row r="109" spans="1:16">
      <c r="A109" s="55"/>
      <c r="B109" s="55"/>
      <c r="C109" s="55"/>
      <c r="D109" s="55"/>
      <c r="E109" s="71"/>
      <c r="F109" s="71"/>
      <c r="G109" s="55"/>
      <c r="H109" s="71"/>
      <c r="I109" s="71"/>
      <c r="J109" s="55"/>
      <c r="K109" s="55"/>
      <c r="L109" s="55"/>
      <c r="M109" s="55"/>
      <c r="N109" s="55"/>
      <c r="O109" s="55"/>
      <c r="P109" s="55"/>
    </row>
    <row r="110" spans="1:16">
      <c r="A110" s="55"/>
      <c r="B110" s="55"/>
      <c r="C110" s="55"/>
      <c r="D110" s="55"/>
      <c r="E110" s="71"/>
      <c r="F110" s="71"/>
      <c r="G110" s="55"/>
      <c r="H110" s="71"/>
      <c r="I110" s="71"/>
      <c r="J110" s="55"/>
      <c r="K110" s="55"/>
      <c r="L110" s="55"/>
      <c r="M110" s="55"/>
      <c r="N110" s="55"/>
      <c r="O110" s="55"/>
      <c r="P110" s="55"/>
    </row>
    <row r="111" spans="1:16">
      <c r="A111" s="55"/>
      <c r="B111" s="55"/>
      <c r="C111" s="55"/>
      <c r="D111" s="55"/>
      <c r="E111" s="71"/>
      <c r="F111" s="71"/>
      <c r="G111" s="55"/>
      <c r="H111" s="71"/>
      <c r="I111" s="71"/>
      <c r="J111" s="55"/>
      <c r="K111" s="55"/>
      <c r="L111" s="55"/>
      <c r="M111" s="55"/>
      <c r="N111" s="55"/>
      <c r="O111" s="55"/>
      <c r="P111" s="55"/>
    </row>
    <row r="112" spans="1:16">
      <c r="A112" s="55"/>
      <c r="B112" s="55"/>
      <c r="C112" s="55"/>
      <c r="D112" s="55"/>
      <c r="E112" s="71"/>
      <c r="F112" s="71"/>
      <c r="G112" s="55"/>
      <c r="H112" s="71"/>
      <c r="I112" s="71"/>
      <c r="J112" s="55"/>
      <c r="K112" s="55"/>
      <c r="L112" s="55"/>
      <c r="M112" s="55"/>
      <c r="N112" s="55"/>
      <c r="O112" s="55"/>
      <c r="P112" s="55"/>
    </row>
    <row r="113" spans="1:16">
      <c r="A113" s="55"/>
      <c r="B113" s="55"/>
      <c r="C113" s="55"/>
      <c r="D113" s="55"/>
      <c r="E113" s="71"/>
      <c r="F113" s="71"/>
      <c r="G113" s="55"/>
      <c r="H113" s="71"/>
      <c r="I113" s="71"/>
      <c r="J113" s="55"/>
      <c r="K113" s="55"/>
      <c r="L113" s="55"/>
      <c r="M113" s="55"/>
      <c r="N113" s="55"/>
      <c r="O113" s="55"/>
      <c r="P113" s="55"/>
    </row>
    <row r="114" spans="1:16">
      <c r="A114" s="55"/>
      <c r="B114" s="55"/>
      <c r="C114" s="55"/>
      <c r="D114" s="55"/>
      <c r="E114" s="71"/>
      <c r="F114" s="71"/>
      <c r="G114" s="55"/>
      <c r="H114" s="71"/>
      <c r="I114" s="71"/>
      <c r="J114" s="55"/>
      <c r="K114" s="55"/>
      <c r="L114" s="55"/>
      <c r="M114" s="55"/>
      <c r="N114" s="55"/>
      <c r="O114" s="55"/>
      <c r="P114" s="55"/>
    </row>
    <row r="115" spans="1:16">
      <c r="A115" s="55"/>
      <c r="B115" s="55"/>
      <c r="C115" s="55"/>
      <c r="D115" s="55"/>
      <c r="E115" s="71"/>
      <c r="F115" s="71"/>
      <c r="G115" s="55"/>
      <c r="H115" s="71"/>
      <c r="I115" s="71"/>
      <c r="J115" s="55"/>
      <c r="K115" s="55"/>
      <c r="L115" s="55"/>
      <c r="M115" s="55"/>
      <c r="N115" s="55"/>
      <c r="O115" s="55"/>
      <c r="P115" s="55"/>
    </row>
    <row r="116" spans="1:16">
      <c r="A116" s="55"/>
      <c r="B116" s="55"/>
      <c r="C116" s="55"/>
      <c r="D116" s="55"/>
      <c r="E116" s="71"/>
      <c r="F116" s="71"/>
      <c r="G116" s="55"/>
      <c r="H116" s="71"/>
      <c r="I116" s="71"/>
      <c r="J116" s="55"/>
      <c r="K116" s="55"/>
      <c r="L116" s="55"/>
      <c r="M116" s="55"/>
      <c r="N116" s="55"/>
      <c r="O116" s="55"/>
      <c r="P116" s="55"/>
    </row>
    <row r="117" spans="1:16">
      <c r="A117" s="55"/>
      <c r="B117" s="55"/>
      <c r="C117" s="55"/>
      <c r="D117" s="55"/>
      <c r="E117" s="71"/>
      <c r="F117" s="71"/>
      <c r="G117" s="55"/>
      <c r="H117" s="71"/>
      <c r="I117" s="71"/>
      <c r="J117" s="55"/>
      <c r="K117" s="55"/>
      <c r="L117" s="55"/>
      <c r="M117" s="55"/>
      <c r="N117" s="55"/>
      <c r="O117" s="55"/>
      <c r="P117" s="55"/>
    </row>
    <row r="118" spans="1:16">
      <c r="A118" s="55"/>
      <c r="B118" s="55"/>
      <c r="C118" s="55"/>
      <c r="D118" s="55"/>
      <c r="E118" s="71"/>
      <c r="F118" s="71"/>
      <c r="G118" s="55"/>
      <c r="H118" s="71"/>
      <c r="I118" s="71"/>
      <c r="J118" s="55"/>
      <c r="K118" s="55"/>
      <c r="L118" s="55"/>
      <c r="M118" s="55"/>
      <c r="N118" s="55"/>
      <c r="O118" s="55"/>
      <c r="P118" s="55"/>
    </row>
    <row r="119" spans="1:16">
      <c r="A119" s="55"/>
      <c r="B119" s="55"/>
      <c r="C119" s="55"/>
      <c r="D119" s="55"/>
      <c r="E119" s="71"/>
      <c r="F119" s="71"/>
      <c r="G119" s="55"/>
      <c r="H119" s="71"/>
      <c r="I119" s="71"/>
      <c r="J119" s="55"/>
      <c r="K119" s="55"/>
      <c r="L119" s="55"/>
      <c r="M119" s="55"/>
      <c r="N119" s="55"/>
      <c r="O119" s="55"/>
      <c r="P119" s="55"/>
    </row>
  </sheetData>
  <mergeCells count="5">
    <mergeCell ref="G51:I51"/>
    <mergeCell ref="C2:F3"/>
    <mergeCell ref="G2:H3"/>
    <mergeCell ref="G7:I7"/>
    <mergeCell ref="G29:I29"/>
  </mergeCells>
  <phoneticPr fontId="30"/>
  <pageMargins left="0.51181102362204722" right="0.35433070866141736" top="0" bottom="0" header="0" footer="0"/>
  <pageSetup paperSize="9" scale="96" orientation="landscape" r:id="rId1"/>
  <headerFooter alignWithMargins="0"/>
  <rowBreaks count="2" manualBreakCount="2">
    <brk id="23" max="10" man="1"/>
    <brk id="45" max="1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view="pageBreakPreview" topLeftCell="A4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233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649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233</v>
      </c>
      <c r="B9" s="75" t="s">
        <v>424</v>
      </c>
      <c r="C9" s="60" t="s">
        <v>105</v>
      </c>
      <c r="D9" s="61">
        <v>1</v>
      </c>
      <c r="E9" s="62"/>
      <c r="F9" s="62"/>
      <c r="G9" s="61"/>
      <c r="H9" s="62"/>
      <c r="I9" s="62"/>
      <c r="J9" s="63" t="s">
        <v>133</v>
      </c>
    </row>
    <row r="10" spans="1:25" ht="30" customHeight="1">
      <c r="A10" s="59" t="s">
        <v>233</v>
      </c>
      <c r="B10" s="75" t="s">
        <v>425</v>
      </c>
      <c r="C10" s="60" t="s">
        <v>105</v>
      </c>
      <c r="D10" s="61">
        <v>6</v>
      </c>
      <c r="E10" s="62"/>
      <c r="F10" s="62"/>
      <c r="G10" s="61"/>
      <c r="H10" s="62"/>
      <c r="I10" s="62"/>
      <c r="J10" s="63" t="s">
        <v>133</v>
      </c>
    </row>
    <row r="11" spans="1:25" ht="30" customHeight="1">
      <c r="A11" s="59" t="s">
        <v>233</v>
      </c>
      <c r="B11" s="75" t="s">
        <v>426</v>
      </c>
      <c r="C11" s="60" t="s">
        <v>105</v>
      </c>
      <c r="D11" s="61">
        <v>1</v>
      </c>
      <c r="E11" s="62"/>
      <c r="F11" s="62"/>
      <c r="G11" s="61"/>
      <c r="H11" s="62"/>
      <c r="I11" s="62"/>
      <c r="J11" s="63" t="s">
        <v>133</v>
      </c>
    </row>
    <row r="12" spans="1:25" ht="30" customHeight="1">
      <c r="A12" s="59" t="s">
        <v>229</v>
      </c>
      <c r="B12" s="75" t="s">
        <v>428</v>
      </c>
      <c r="C12" s="60" t="s">
        <v>105</v>
      </c>
      <c r="D12" s="61">
        <v>4</v>
      </c>
      <c r="E12" s="62"/>
      <c r="F12" s="62"/>
      <c r="G12" s="61"/>
      <c r="H12" s="62"/>
      <c r="I12" s="62"/>
      <c r="J12" s="63" t="s">
        <v>133</v>
      </c>
    </row>
    <row r="13" spans="1:25" ht="30" customHeight="1">
      <c r="A13" s="59" t="s">
        <v>229</v>
      </c>
      <c r="B13" s="75" t="s">
        <v>427</v>
      </c>
      <c r="C13" s="60" t="s">
        <v>105</v>
      </c>
      <c r="D13" s="61">
        <v>1</v>
      </c>
      <c r="E13" s="62"/>
      <c r="F13" s="62"/>
      <c r="G13" s="61"/>
      <c r="H13" s="62"/>
      <c r="I13" s="62"/>
      <c r="J13" s="63" t="s">
        <v>133</v>
      </c>
    </row>
    <row r="14" spans="1:25" ht="30" customHeight="1">
      <c r="A14" s="59"/>
      <c r="B14" s="59"/>
      <c r="C14" s="60"/>
      <c r="D14" s="61"/>
      <c r="E14" s="62"/>
      <c r="F14" s="62"/>
      <c r="G14" s="61"/>
      <c r="H14" s="62"/>
      <c r="I14" s="62"/>
      <c r="J14" s="63"/>
    </row>
    <row r="15" spans="1:25" ht="30" customHeight="1">
      <c r="A15" s="59"/>
      <c r="B15" s="59"/>
      <c r="C15" s="60"/>
      <c r="D15" s="61"/>
      <c r="E15" s="62"/>
      <c r="F15" s="62"/>
      <c r="G15" s="61"/>
      <c r="H15" s="62"/>
      <c r="I15" s="62"/>
      <c r="J15" s="63"/>
    </row>
    <row r="16" spans="1:25" ht="30" customHeight="1">
      <c r="A16" s="59"/>
      <c r="B16" s="59"/>
      <c r="C16" s="60"/>
      <c r="D16" s="61"/>
      <c r="E16" s="62"/>
      <c r="F16" s="62"/>
      <c r="G16" s="61"/>
      <c r="H16" s="62"/>
      <c r="I16" s="62"/>
      <c r="J16" s="63"/>
    </row>
    <row r="17" spans="1:12" ht="30" customHeight="1">
      <c r="A17" s="59"/>
      <c r="B17" s="59"/>
      <c r="C17" s="60"/>
      <c r="D17" s="61"/>
      <c r="E17" s="62"/>
      <c r="F17" s="62"/>
      <c r="G17" s="61"/>
      <c r="H17" s="62"/>
      <c r="I17" s="62"/>
      <c r="J17" s="63"/>
    </row>
    <row r="18" spans="1:12" ht="30" customHeight="1">
      <c r="A18" s="69"/>
      <c r="B18" s="59"/>
      <c r="C18" s="60"/>
      <c r="D18" s="61"/>
      <c r="E18" s="62"/>
      <c r="F18" s="62"/>
      <c r="G18" s="61"/>
      <c r="H18" s="62"/>
      <c r="I18" s="62"/>
      <c r="J18" s="63"/>
    </row>
    <row r="19" spans="1:12" ht="30" customHeight="1">
      <c r="A19" s="59"/>
      <c r="B19" s="59"/>
      <c r="C19" s="60"/>
      <c r="D19" s="61"/>
      <c r="E19" s="62"/>
      <c r="F19" s="62"/>
      <c r="G19" s="61"/>
      <c r="H19" s="62"/>
      <c r="I19" s="62"/>
      <c r="J19" s="63"/>
    </row>
    <row r="20" spans="1:12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2" ht="30" customHeight="1">
      <c r="A21" s="59"/>
      <c r="B21" s="59"/>
      <c r="C21" s="60"/>
      <c r="D21" s="61"/>
      <c r="E21" s="62"/>
      <c r="F21" s="62"/>
      <c r="G21" s="61"/>
      <c r="H21" s="62"/>
      <c r="I21" s="62"/>
      <c r="J21" s="63"/>
    </row>
    <row r="22" spans="1:12" ht="30" customHeight="1">
      <c r="A22" s="69" t="s">
        <v>150</v>
      </c>
      <c r="B22" s="59"/>
      <c r="C22" s="60"/>
      <c r="D22" s="61"/>
      <c r="E22" s="62"/>
      <c r="F22" s="62"/>
      <c r="G22" s="61"/>
      <c r="H22" s="62"/>
      <c r="I22" s="62"/>
      <c r="J22" s="75"/>
    </row>
    <row r="23" spans="1:12" ht="24">
      <c r="B23" s="64"/>
      <c r="J23" s="65" t="s">
        <v>0</v>
      </c>
    </row>
    <row r="24" spans="1:12" ht="15" customHeight="1">
      <c r="B24" s="64"/>
      <c r="J24" s="65"/>
    </row>
    <row r="25" spans="1:12" ht="15" customHeight="1">
      <c r="B25" s="64"/>
      <c r="J25" s="65"/>
    </row>
    <row r="26" spans="1:12" ht="15" customHeight="1">
      <c r="A26" s="55"/>
      <c r="B26" s="70"/>
      <c r="C26" s="55"/>
      <c r="D26" s="55"/>
      <c r="E26" s="71"/>
      <c r="F26" s="71"/>
      <c r="G26" s="55"/>
      <c r="H26" s="71"/>
      <c r="I26" s="71"/>
      <c r="J26" s="73"/>
      <c r="K26" s="55"/>
      <c r="L26" s="55"/>
    </row>
    <row r="27" spans="1:12" ht="15" customHeight="1">
      <c r="A27" s="55"/>
      <c r="B27" s="70"/>
      <c r="C27" s="55"/>
      <c r="D27" s="55"/>
      <c r="E27" s="71"/>
      <c r="F27" s="71"/>
      <c r="G27" s="55"/>
      <c r="H27" s="71"/>
      <c r="I27" s="71"/>
      <c r="J27" s="72"/>
      <c r="K27" s="55"/>
      <c r="L27" s="55"/>
    </row>
    <row r="28" spans="1:12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</row>
    <row r="29" spans="1:12">
      <c r="A29" s="55"/>
      <c r="B29" s="55"/>
      <c r="C29" s="55"/>
      <c r="D29" s="55"/>
      <c r="E29" s="71"/>
      <c r="F29" s="71"/>
      <c r="G29" s="55"/>
      <c r="H29" s="71"/>
      <c r="I29" s="71"/>
      <c r="J29" s="55"/>
      <c r="K29" s="55"/>
      <c r="L29" s="55"/>
    </row>
    <row r="30" spans="1:12">
      <c r="A30" s="55"/>
      <c r="B30" s="55"/>
      <c r="C30" s="55"/>
      <c r="D30" s="55"/>
      <c r="E30" s="71"/>
      <c r="F30" s="71"/>
      <c r="G30" s="55"/>
      <c r="H30" s="71"/>
      <c r="I30" s="71"/>
      <c r="J30" s="55"/>
      <c r="K30" s="55"/>
      <c r="L30" s="55"/>
    </row>
    <row r="31" spans="1:12">
      <c r="A31" s="55"/>
      <c r="B31" s="55"/>
      <c r="C31" s="55"/>
      <c r="D31" s="55"/>
      <c r="E31" s="71"/>
      <c r="F31" s="71"/>
      <c r="G31" s="55"/>
      <c r="H31" s="71"/>
      <c r="I31" s="71"/>
      <c r="J31" s="55"/>
      <c r="K31" s="55"/>
      <c r="L31" s="55"/>
    </row>
    <row r="32" spans="1:12">
      <c r="A32" s="55"/>
      <c r="B32" s="55"/>
      <c r="C32" s="55"/>
      <c r="D32" s="55"/>
      <c r="E32" s="71"/>
      <c r="F32" s="71"/>
      <c r="G32" s="55"/>
      <c r="H32" s="71"/>
      <c r="I32" s="71"/>
      <c r="J32" s="55"/>
      <c r="K32" s="55"/>
      <c r="L32" s="55"/>
    </row>
    <row r="33" spans="1:12">
      <c r="A33" s="55"/>
      <c r="B33" s="55"/>
      <c r="C33" s="55"/>
      <c r="D33" s="55"/>
      <c r="E33" s="71"/>
      <c r="F33" s="71"/>
      <c r="G33" s="55"/>
      <c r="H33" s="71"/>
      <c r="I33" s="71"/>
      <c r="J33" s="55"/>
      <c r="K33" s="55"/>
      <c r="L33" s="55"/>
    </row>
    <row r="34" spans="1:12">
      <c r="A34" s="55"/>
      <c r="B34" s="55"/>
      <c r="C34" s="55"/>
      <c r="D34" s="55"/>
      <c r="E34" s="71"/>
      <c r="F34" s="71"/>
      <c r="G34" s="55"/>
      <c r="H34" s="71"/>
      <c r="I34" s="71"/>
      <c r="J34" s="55"/>
      <c r="K34" s="55"/>
      <c r="L34" s="55"/>
    </row>
    <row r="35" spans="1:12">
      <c r="A35" s="55"/>
      <c r="B35" s="55"/>
      <c r="C35" s="55"/>
      <c r="D35" s="55"/>
      <c r="E35" s="71"/>
      <c r="F35" s="71"/>
      <c r="G35" s="55"/>
      <c r="H35" s="71"/>
      <c r="I35" s="71"/>
      <c r="J35" s="55"/>
      <c r="K35" s="55"/>
      <c r="L35" s="55"/>
    </row>
    <row r="36" spans="1:12">
      <c r="A36" s="55"/>
      <c r="B36" s="55"/>
      <c r="C36" s="55"/>
      <c r="D36" s="55"/>
      <c r="E36" s="71"/>
      <c r="F36" s="71"/>
      <c r="G36" s="55"/>
      <c r="H36" s="71"/>
      <c r="I36" s="71"/>
      <c r="J36" s="55"/>
      <c r="K36" s="55"/>
      <c r="L36" s="55"/>
    </row>
    <row r="37" spans="1:12">
      <c r="A37" s="55"/>
      <c r="B37" s="55"/>
      <c r="C37" s="55"/>
      <c r="D37" s="55"/>
      <c r="E37" s="71"/>
      <c r="F37" s="71"/>
      <c r="G37" s="55"/>
      <c r="H37" s="71"/>
      <c r="I37" s="71"/>
      <c r="J37" s="55"/>
      <c r="K37" s="55"/>
      <c r="L37" s="55"/>
    </row>
    <row r="38" spans="1:12">
      <c r="A38" s="55"/>
      <c r="B38" s="55"/>
      <c r="C38" s="55"/>
      <c r="D38" s="55"/>
      <c r="E38" s="71"/>
      <c r="F38" s="71"/>
      <c r="G38" s="55"/>
      <c r="H38" s="71"/>
      <c r="I38" s="71"/>
      <c r="J38" s="55"/>
      <c r="K38" s="55"/>
      <c r="L38" s="55"/>
    </row>
    <row r="39" spans="1:12">
      <c r="A39" s="55"/>
      <c r="B39" s="55"/>
      <c r="C39" s="55"/>
      <c r="D39" s="55"/>
      <c r="E39" s="71"/>
      <c r="F39" s="71"/>
      <c r="G39" s="55"/>
      <c r="H39" s="71"/>
      <c r="I39" s="71"/>
      <c r="J39" s="55"/>
      <c r="K39" s="55"/>
      <c r="L39" s="55"/>
    </row>
    <row r="40" spans="1:12">
      <c r="A40" s="55"/>
      <c r="B40" s="55"/>
      <c r="C40" s="55"/>
      <c r="D40" s="55"/>
      <c r="E40" s="71"/>
      <c r="F40" s="71"/>
      <c r="G40" s="55"/>
      <c r="H40" s="71"/>
      <c r="I40" s="71"/>
      <c r="J40" s="55"/>
      <c r="K40" s="55"/>
      <c r="L40" s="55"/>
    </row>
    <row r="41" spans="1:12">
      <c r="A41" s="55"/>
      <c r="B41" s="55"/>
      <c r="C41" s="55"/>
      <c r="D41" s="55"/>
      <c r="E41" s="71"/>
      <c r="F41" s="71"/>
      <c r="G41" s="55"/>
      <c r="H41" s="71"/>
      <c r="I41" s="71"/>
      <c r="J41" s="55"/>
      <c r="K41" s="55"/>
      <c r="L41" s="55"/>
    </row>
    <row r="42" spans="1:12">
      <c r="A42" s="55"/>
      <c r="B42" s="55"/>
      <c r="C42" s="55"/>
      <c r="D42" s="55"/>
      <c r="E42" s="71"/>
      <c r="F42" s="71"/>
      <c r="G42" s="55"/>
      <c r="H42" s="71"/>
      <c r="I42" s="71"/>
      <c r="J42" s="55"/>
      <c r="K42" s="55"/>
      <c r="L42" s="55"/>
    </row>
    <row r="43" spans="1:12">
      <c r="A43" s="55"/>
      <c r="B43" s="55"/>
      <c r="C43" s="55"/>
      <c r="D43" s="55"/>
      <c r="E43" s="71"/>
      <c r="F43" s="71"/>
      <c r="G43" s="55"/>
      <c r="H43" s="71"/>
      <c r="I43" s="71"/>
      <c r="J43" s="55"/>
      <c r="K43" s="55"/>
      <c r="L43" s="55"/>
    </row>
  </sheetData>
  <mergeCells count="3">
    <mergeCell ref="C2:F3"/>
    <mergeCell ref="G2:H3"/>
    <mergeCell ref="G7:I7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5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230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648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365" t="s">
        <v>284</v>
      </c>
      <c r="B9" s="108" t="s">
        <v>285</v>
      </c>
      <c r="C9" s="120" t="s">
        <v>286</v>
      </c>
      <c r="D9" s="111">
        <v>7</v>
      </c>
      <c r="E9" s="13"/>
      <c r="F9" s="62"/>
      <c r="G9" s="61"/>
      <c r="H9" s="62"/>
      <c r="I9" s="62"/>
      <c r="J9" s="63" t="s">
        <v>290</v>
      </c>
    </row>
    <row r="10" spans="1:25" ht="30" customHeight="1">
      <c r="A10" s="113" t="s">
        <v>287</v>
      </c>
      <c r="B10" s="113" t="s">
        <v>429</v>
      </c>
      <c r="C10" s="60" t="s">
        <v>286</v>
      </c>
      <c r="D10" s="61">
        <v>7</v>
      </c>
      <c r="E10" s="13"/>
      <c r="F10" s="62"/>
      <c r="G10" s="61"/>
      <c r="H10" s="62"/>
      <c r="I10" s="62"/>
      <c r="J10" s="63" t="s">
        <v>290</v>
      </c>
    </row>
    <row r="11" spans="1:25" ht="30" customHeight="1">
      <c r="A11" s="113" t="s">
        <v>517</v>
      </c>
      <c r="B11" s="113" t="s">
        <v>288</v>
      </c>
      <c r="C11" s="60" t="s">
        <v>289</v>
      </c>
      <c r="D11" s="61">
        <v>7</v>
      </c>
      <c r="E11" s="13"/>
      <c r="F11" s="62"/>
      <c r="G11" s="61"/>
      <c r="H11" s="62"/>
      <c r="I11" s="62"/>
      <c r="J11" s="63" t="s">
        <v>290</v>
      </c>
    </row>
    <row r="12" spans="1:25" ht="30" customHeight="1">
      <c r="A12" s="59" t="s">
        <v>358</v>
      </c>
      <c r="B12" s="75" t="s">
        <v>430</v>
      </c>
      <c r="C12" s="60" t="s">
        <v>228</v>
      </c>
      <c r="D12" s="61">
        <v>1</v>
      </c>
      <c r="E12" s="13"/>
      <c r="F12" s="62"/>
      <c r="G12" s="61"/>
      <c r="H12" s="62"/>
      <c r="I12" s="62"/>
      <c r="J12" s="63" t="s">
        <v>290</v>
      </c>
    </row>
    <row r="13" spans="1:25" ht="30" customHeight="1">
      <c r="A13" s="59" t="s">
        <v>236</v>
      </c>
      <c r="B13" s="59" t="s">
        <v>237</v>
      </c>
      <c r="C13" s="60" t="s">
        <v>105</v>
      </c>
      <c r="D13" s="61">
        <v>1</v>
      </c>
      <c r="E13" s="13"/>
      <c r="F13" s="62"/>
      <c r="G13" s="61"/>
      <c r="H13" s="62"/>
      <c r="I13" s="62"/>
      <c r="J13" s="63" t="s">
        <v>290</v>
      </c>
    </row>
    <row r="14" spans="1:25" ht="30" customHeight="1">
      <c r="A14" s="59" t="s">
        <v>431</v>
      </c>
      <c r="B14" s="75" t="s">
        <v>432</v>
      </c>
      <c r="C14" s="60" t="s">
        <v>433</v>
      </c>
      <c r="D14" s="61">
        <v>2</v>
      </c>
      <c r="E14" s="13"/>
      <c r="F14" s="62"/>
      <c r="G14" s="61"/>
      <c r="H14" s="62"/>
      <c r="I14" s="62"/>
      <c r="J14" s="63" t="s">
        <v>290</v>
      </c>
    </row>
    <row r="15" spans="1:25" ht="30" customHeight="1">
      <c r="A15" s="59" t="s">
        <v>434</v>
      </c>
      <c r="B15" s="75" t="s">
        <v>435</v>
      </c>
      <c r="C15" s="60" t="s">
        <v>228</v>
      </c>
      <c r="D15" s="61">
        <v>2</v>
      </c>
      <c r="E15" s="13"/>
      <c r="F15" s="62"/>
      <c r="G15" s="61"/>
      <c r="H15" s="62"/>
      <c r="I15" s="62"/>
      <c r="J15" s="63" t="s">
        <v>290</v>
      </c>
    </row>
    <row r="16" spans="1:25" ht="30" customHeight="1">
      <c r="A16" s="59" t="s">
        <v>436</v>
      </c>
      <c r="B16" s="59" t="s">
        <v>437</v>
      </c>
      <c r="C16" s="60" t="s">
        <v>105</v>
      </c>
      <c r="D16" s="61">
        <v>2</v>
      </c>
      <c r="E16" s="13"/>
      <c r="F16" s="62"/>
      <c r="G16" s="61"/>
      <c r="H16" s="62"/>
      <c r="I16" s="62"/>
      <c r="J16" s="63" t="s">
        <v>290</v>
      </c>
    </row>
    <row r="17" spans="1:10" ht="30" customHeight="1">
      <c r="A17" s="59" t="s">
        <v>238</v>
      </c>
      <c r="B17" s="59" t="s">
        <v>239</v>
      </c>
      <c r="C17" s="60" t="s">
        <v>105</v>
      </c>
      <c r="D17" s="61">
        <v>21</v>
      </c>
      <c r="E17" s="13"/>
      <c r="F17" s="62"/>
      <c r="G17" s="61"/>
      <c r="H17" s="62"/>
      <c r="I17" s="62"/>
      <c r="J17" s="63" t="s">
        <v>290</v>
      </c>
    </row>
    <row r="18" spans="1:10" ht="30" customHeight="1">
      <c r="A18" s="59" t="s">
        <v>439</v>
      </c>
      <c r="B18" s="59" t="s">
        <v>440</v>
      </c>
      <c r="C18" s="60" t="s">
        <v>105</v>
      </c>
      <c r="D18" s="61">
        <v>6</v>
      </c>
      <c r="E18" s="13"/>
      <c r="F18" s="62"/>
      <c r="G18" s="61"/>
      <c r="H18" s="62"/>
      <c r="I18" s="62"/>
      <c r="J18" s="63" t="s">
        <v>290</v>
      </c>
    </row>
    <row r="19" spans="1:10" ht="30" customHeight="1">
      <c r="A19" s="59" t="s">
        <v>441</v>
      </c>
      <c r="B19" s="59" t="s">
        <v>442</v>
      </c>
      <c r="C19" s="60" t="s">
        <v>438</v>
      </c>
      <c r="D19" s="61">
        <v>1</v>
      </c>
      <c r="E19" s="13"/>
      <c r="F19" s="62"/>
      <c r="G19" s="61"/>
      <c r="H19" s="62"/>
      <c r="I19" s="62"/>
      <c r="J19" s="63" t="s">
        <v>290</v>
      </c>
    </row>
    <row r="20" spans="1:10" ht="30" customHeight="1">
      <c r="A20" s="59" t="s">
        <v>443</v>
      </c>
      <c r="B20" s="59" t="s">
        <v>444</v>
      </c>
      <c r="C20" s="60" t="s">
        <v>105</v>
      </c>
      <c r="D20" s="61">
        <v>6</v>
      </c>
      <c r="E20" s="13"/>
      <c r="F20" s="62"/>
      <c r="G20" s="61"/>
      <c r="H20" s="62"/>
      <c r="I20" s="62"/>
      <c r="J20" s="63" t="s">
        <v>290</v>
      </c>
    </row>
    <row r="21" spans="1:10" ht="30" customHeight="1">
      <c r="A21" s="59" t="s">
        <v>445</v>
      </c>
      <c r="B21" s="59" t="s">
        <v>444</v>
      </c>
      <c r="C21" s="60" t="s">
        <v>105</v>
      </c>
      <c r="D21" s="61">
        <v>3</v>
      </c>
      <c r="E21" s="13"/>
      <c r="F21" s="62"/>
      <c r="G21" s="61"/>
      <c r="H21" s="62"/>
      <c r="I21" s="62"/>
      <c r="J21" s="63" t="s">
        <v>290</v>
      </c>
    </row>
    <row r="22" spans="1:10" ht="30" customHeight="1">
      <c r="A22" s="168" t="s">
        <v>240</v>
      </c>
      <c r="B22" s="59" t="s">
        <v>241</v>
      </c>
      <c r="C22" s="60" t="s">
        <v>228</v>
      </c>
      <c r="D22" s="61">
        <v>16</v>
      </c>
      <c r="E22" s="13"/>
      <c r="F22" s="62"/>
      <c r="G22" s="61"/>
      <c r="H22" s="62"/>
      <c r="I22" s="62"/>
      <c r="J22" s="63" t="s">
        <v>290</v>
      </c>
    </row>
    <row r="23" spans="1:10" ht="24">
      <c r="B23" s="64"/>
      <c r="J23" s="65" t="s">
        <v>0</v>
      </c>
    </row>
    <row r="24" spans="1:10" ht="20.100000000000001" customHeight="1">
      <c r="B24" s="64"/>
      <c r="J24" s="66"/>
    </row>
    <row r="25" spans="1:10" ht="30" customHeight="1">
      <c r="A25"/>
      <c r="B25"/>
      <c r="C25"/>
      <c r="D25"/>
      <c r="E25"/>
      <c r="F25"/>
      <c r="G25"/>
      <c r="H25"/>
      <c r="I25"/>
      <c r="J25"/>
    </row>
    <row r="26" spans="1:10" ht="30" customHeight="1">
      <c r="A26"/>
      <c r="B26"/>
      <c r="C26"/>
      <c r="D26"/>
      <c r="E26"/>
      <c r="F26"/>
      <c r="G26"/>
      <c r="H26"/>
      <c r="I26"/>
      <c r="J26"/>
    </row>
    <row r="27" spans="1:10" ht="30" customHeight="1">
      <c r="A27"/>
      <c r="B27"/>
      <c r="C27"/>
      <c r="D27"/>
      <c r="E27"/>
      <c r="F27"/>
      <c r="G27"/>
      <c r="H27"/>
      <c r="I27"/>
      <c r="J27"/>
    </row>
    <row r="28" spans="1:10" ht="17.100000000000001" customHeight="1">
      <c r="B28" s="64"/>
      <c r="I28" s="49" t="str">
        <f>I6</f>
        <v>第 3 - 8 号表</v>
      </c>
      <c r="J28" s="109"/>
    </row>
    <row r="29" spans="1:10" ht="15" customHeight="1">
      <c r="A29" s="50"/>
      <c r="B29" s="67" t="s">
        <v>34</v>
      </c>
      <c r="C29" s="51" t="s">
        <v>35</v>
      </c>
      <c r="D29" s="52" t="s">
        <v>36</v>
      </c>
      <c r="E29" s="53"/>
      <c r="F29" s="53"/>
      <c r="G29" s="447" t="s">
        <v>37</v>
      </c>
      <c r="H29" s="448"/>
      <c r="I29" s="449"/>
      <c r="J29" s="54"/>
    </row>
    <row r="30" spans="1:10" ht="15" customHeight="1">
      <c r="A30" s="56" t="s">
        <v>38</v>
      </c>
      <c r="B30" s="68" t="s">
        <v>39</v>
      </c>
      <c r="C30" s="56" t="s">
        <v>40</v>
      </c>
      <c r="D30" s="56" t="s">
        <v>6</v>
      </c>
      <c r="E30" s="57" t="s">
        <v>8</v>
      </c>
      <c r="F30" s="57" t="s">
        <v>9</v>
      </c>
      <c r="G30" s="56" t="s">
        <v>6</v>
      </c>
      <c r="H30" s="57" t="s">
        <v>8</v>
      </c>
      <c r="I30" s="57" t="s">
        <v>9</v>
      </c>
      <c r="J30" s="58" t="s">
        <v>41</v>
      </c>
    </row>
    <row r="31" spans="1:10" ht="30" customHeight="1">
      <c r="A31" s="119" t="s">
        <v>242</v>
      </c>
      <c r="B31" s="119" t="s">
        <v>446</v>
      </c>
      <c r="C31" s="171" t="s">
        <v>253</v>
      </c>
      <c r="D31" s="111">
        <v>12</v>
      </c>
      <c r="E31" s="13"/>
      <c r="F31" s="62"/>
      <c r="G31" s="61"/>
      <c r="H31" s="62"/>
      <c r="I31" s="62"/>
      <c r="J31" s="63" t="s">
        <v>290</v>
      </c>
    </row>
    <row r="32" spans="1:10" ht="30" customHeight="1">
      <c r="A32" s="75" t="s">
        <v>243</v>
      </c>
      <c r="B32" s="63" t="s">
        <v>244</v>
      </c>
      <c r="C32" s="120" t="s">
        <v>254</v>
      </c>
      <c r="D32" s="111">
        <v>1</v>
      </c>
      <c r="E32" s="13"/>
      <c r="F32" s="62"/>
      <c r="G32" s="61"/>
      <c r="H32" s="62"/>
      <c r="I32" s="62"/>
      <c r="J32" s="63" t="s">
        <v>290</v>
      </c>
    </row>
    <row r="33" spans="1:12" ht="30" customHeight="1">
      <c r="A33" s="298" t="s">
        <v>245</v>
      </c>
      <c r="B33" s="63"/>
      <c r="C33" s="120" t="s">
        <v>105</v>
      </c>
      <c r="D33" s="111">
        <v>1</v>
      </c>
      <c r="E33" s="13"/>
      <c r="F33" s="62"/>
      <c r="G33" s="61"/>
      <c r="H33" s="62"/>
      <c r="I33" s="62"/>
      <c r="J33" s="63" t="s">
        <v>290</v>
      </c>
    </row>
    <row r="34" spans="1:12" ht="30" customHeight="1">
      <c r="A34" s="75" t="s">
        <v>246</v>
      </c>
      <c r="B34" s="63"/>
      <c r="C34" s="120" t="s">
        <v>105</v>
      </c>
      <c r="D34" s="111">
        <v>4</v>
      </c>
      <c r="E34" s="13"/>
      <c r="F34" s="62"/>
      <c r="G34" s="61"/>
      <c r="H34" s="62"/>
      <c r="I34" s="62"/>
      <c r="J34" s="63" t="s">
        <v>290</v>
      </c>
    </row>
    <row r="35" spans="1:12" ht="30" customHeight="1">
      <c r="A35" s="122" t="s">
        <v>247</v>
      </c>
      <c r="B35" s="63" t="s">
        <v>453</v>
      </c>
      <c r="C35" s="120" t="s">
        <v>228</v>
      </c>
      <c r="D35" s="111">
        <v>1</v>
      </c>
      <c r="E35" s="13"/>
      <c r="F35" s="62"/>
      <c r="G35" s="61"/>
      <c r="H35" s="62"/>
      <c r="I35" s="62"/>
      <c r="J35" s="63" t="s">
        <v>290</v>
      </c>
    </row>
    <row r="36" spans="1:12" ht="30" customHeight="1">
      <c r="A36" s="59" t="s">
        <v>447</v>
      </c>
      <c r="B36" s="59" t="s">
        <v>448</v>
      </c>
      <c r="C36" s="60" t="s">
        <v>105</v>
      </c>
      <c r="D36" s="61">
        <v>3</v>
      </c>
      <c r="E36" s="13"/>
      <c r="F36" s="62"/>
      <c r="G36" s="61"/>
      <c r="H36" s="62"/>
      <c r="I36" s="62"/>
      <c r="J36" s="63" t="s">
        <v>290</v>
      </c>
    </row>
    <row r="37" spans="1:12" ht="30" customHeight="1">
      <c r="A37" s="122" t="s">
        <v>248</v>
      </c>
      <c r="B37" s="63" t="s">
        <v>249</v>
      </c>
      <c r="C37" s="120" t="s">
        <v>253</v>
      </c>
      <c r="D37" s="111">
        <v>2.5</v>
      </c>
      <c r="E37" s="13"/>
      <c r="F37" s="62"/>
      <c r="G37" s="61"/>
      <c r="H37" s="62"/>
      <c r="I37" s="62"/>
      <c r="J37" s="63" t="s">
        <v>290</v>
      </c>
    </row>
    <row r="38" spans="1:12" ht="30" customHeight="1">
      <c r="A38" s="122" t="s">
        <v>248</v>
      </c>
      <c r="B38" s="63" t="s">
        <v>250</v>
      </c>
      <c r="C38" s="120" t="s">
        <v>253</v>
      </c>
      <c r="D38" s="111">
        <v>10.6</v>
      </c>
      <c r="E38" s="13"/>
      <c r="F38" s="62"/>
      <c r="G38" s="61"/>
      <c r="H38" s="62"/>
      <c r="I38" s="62"/>
      <c r="J38" s="63" t="s">
        <v>290</v>
      </c>
    </row>
    <row r="39" spans="1:12" ht="30" customHeight="1">
      <c r="A39" s="122" t="s">
        <v>535</v>
      </c>
      <c r="B39" s="63" t="s">
        <v>534</v>
      </c>
      <c r="C39" s="120" t="s">
        <v>105</v>
      </c>
      <c r="D39" s="111">
        <v>3</v>
      </c>
      <c r="E39" s="13"/>
      <c r="F39" s="62"/>
      <c r="G39" s="61"/>
      <c r="H39" s="62"/>
      <c r="I39" s="62"/>
      <c r="J39" s="63" t="s">
        <v>368</v>
      </c>
    </row>
    <row r="40" spans="1:12" ht="30" customHeight="1">
      <c r="A40" s="122" t="s">
        <v>252</v>
      </c>
      <c r="B40" s="63" t="s">
        <v>532</v>
      </c>
      <c r="C40" s="120" t="s">
        <v>234</v>
      </c>
      <c r="D40" s="111">
        <v>1</v>
      </c>
      <c r="E40" s="13"/>
      <c r="F40" s="62"/>
      <c r="G40" s="61"/>
      <c r="H40" s="62"/>
      <c r="I40" s="62"/>
      <c r="J40" s="63" t="s">
        <v>536</v>
      </c>
    </row>
    <row r="41" spans="1:12" ht="30" customHeight="1">
      <c r="A41" s="122" t="s">
        <v>251</v>
      </c>
      <c r="B41" s="63" t="s">
        <v>533</v>
      </c>
      <c r="C41" s="120" t="s">
        <v>234</v>
      </c>
      <c r="D41" s="111">
        <v>2</v>
      </c>
      <c r="E41" s="13"/>
      <c r="F41" s="62"/>
      <c r="G41" s="61"/>
      <c r="H41" s="62"/>
      <c r="I41" s="62"/>
      <c r="J41" s="63" t="s">
        <v>368</v>
      </c>
    </row>
    <row r="42" spans="1:12" ht="30" customHeight="1">
      <c r="A42" s="113" t="s">
        <v>235</v>
      </c>
      <c r="B42" s="365" t="s">
        <v>510</v>
      </c>
      <c r="C42" s="114" t="s">
        <v>228</v>
      </c>
      <c r="D42" s="111">
        <v>1</v>
      </c>
      <c r="E42" s="13"/>
      <c r="F42" s="13"/>
      <c r="G42" s="111"/>
      <c r="H42" s="13"/>
      <c r="I42" s="13"/>
      <c r="J42" s="108" t="s">
        <v>368</v>
      </c>
    </row>
    <row r="43" spans="1:12" ht="30" customHeight="1">
      <c r="A43" s="113"/>
      <c r="B43" s="365"/>
      <c r="C43" s="114"/>
      <c r="D43" s="111"/>
      <c r="E43" s="13"/>
      <c r="F43" s="13"/>
      <c r="G43" s="111"/>
      <c r="H43" s="13"/>
      <c r="I43" s="13"/>
      <c r="J43" s="108"/>
    </row>
    <row r="44" spans="1:12" ht="30" customHeight="1">
      <c r="A44" s="69" t="s">
        <v>43</v>
      </c>
      <c r="B44" s="75"/>
      <c r="C44" s="60"/>
      <c r="D44" s="61"/>
      <c r="E44" s="62"/>
      <c r="F44" s="62"/>
      <c r="G44" s="61"/>
      <c r="H44" s="62"/>
      <c r="I44" s="62"/>
      <c r="J44" s="63"/>
    </row>
    <row r="45" spans="1:12" ht="24" customHeight="1">
      <c r="J45" s="65" t="s">
        <v>0</v>
      </c>
    </row>
    <row r="46" spans="1:12" ht="15" customHeight="1">
      <c r="B46" s="64"/>
      <c r="J46" s="65"/>
    </row>
    <row r="47" spans="1:12" ht="15" customHeight="1">
      <c r="B47" s="64"/>
      <c r="J47" s="65"/>
    </row>
    <row r="48" spans="1:12" ht="15" customHeight="1">
      <c r="A48" s="55"/>
      <c r="B48" s="70"/>
      <c r="C48" s="55"/>
      <c r="D48" s="55"/>
      <c r="E48" s="71"/>
      <c r="F48" s="71"/>
      <c r="G48" s="55"/>
      <c r="H48" s="71"/>
      <c r="I48" s="71"/>
      <c r="J48" s="73"/>
      <c r="K48" s="55"/>
      <c r="L48" s="55"/>
    </row>
    <row r="49" spans="1:12" ht="15" customHeight="1">
      <c r="A49" s="55"/>
      <c r="B49" s="70"/>
      <c r="C49" s="55"/>
      <c r="D49" s="55"/>
      <c r="E49" s="71"/>
      <c r="F49" s="71"/>
      <c r="G49" s="55"/>
      <c r="H49" s="71"/>
      <c r="I49" s="71"/>
      <c r="J49" s="72"/>
      <c r="K49" s="55"/>
      <c r="L49" s="55"/>
    </row>
    <row r="50" spans="1:12">
      <c r="A50" s="55"/>
      <c r="B50" s="55"/>
      <c r="C50" s="55"/>
      <c r="D50" s="55"/>
      <c r="E50" s="71"/>
      <c r="F50" s="71"/>
      <c r="G50" s="55"/>
      <c r="H50" s="71"/>
      <c r="I50" s="71"/>
      <c r="J50" s="55"/>
      <c r="K50" s="55"/>
      <c r="L50" s="55"/>
    </row>
    <row r="51" spans="1:12">
      <c r="A51" s="55"/>
      <c r="B51" s="55"/>
      <c r="C51" s="55"/>
      <c r="D51" s="55"/>
      <c r="E51" s="71"/>
      <c r="F51" s="71"/>
      <c r="G51" s="55"/>
      <c r="H51" s="71"/>
      <c r="I51" s="71"/>
      <c r="J51" s="55"/>
      <c r="K51" s="55"/>
      <c r="L51" s="55"/>
    </row>
    <row r="52" spans="1:12">
      <c r="A52" s="55"/>
      <c r="B52" s="55"/>
      <c r="C52" s="55"/>
      <c r="D52" s="55"/>
      <c r="E52" s="71"/>
      <c r="F52" s="71"/>
      <c r="G52" s="55"/>
      <c r="H52" s="71"/>
      <c r="I52" s="71"/>
      <c r="J52" s="55"/>
      <c r="K52" s="55"/>
      <c r="L52" s="55"/>
    </row>
    <row r="53" spans="1:12">
      <c r="A53" s="55"/>
      <c r="B53" s="55"/>
      <c r="C53" s="55"/>
      <c r="D53" s="55"/>
      <c r="E53" s="71"/>
      <c r="F53" s="71"/>
      <c r="G53" s="55"/>
      <c r="H53" s="71"/>
      <c r="I53" s="71"/>
      <c r="J53" s="55"/>
      <c r="K53" s="55"/>
      <c r="L53" s="55"/>
    </row>
    <row r="54" spans="1:12">
      <c r="A54" s="55"/>
      <c r="B54" s="55"/>
      <c r="C54" s="55"/>
      <c r="D54" s="55"/>
      <c r="E54" s="71"/>
      <c r="F54" s="71"/>
      <c r="G54" s="55"/>
      <c r="H54" s="71"/>
      <c r="I54" s="71"/>
      <c r="J54" s="55"/>
      <c r="K54" s="55"/>
      <c r="L54" s="55"/>
    </row>
    <row r="55" spans="1:12">
      <c r="A55" s="55"/>
      <c r="B55" s="55"/>
      <c r="C55" s="55"/>
      <c r="D55" s="55"/>
      <c r="E55" s="71"/>
      <c r="F55" s="71"/>
      <c r="G55" s="55"/>
      <c r="H55" s="71"/>
      <c r="I55" s="71"/>
      <c r="J55" s="55"/>
      <c r="K55" s="55"/>
      <c r="L55" s="55"/>
    </row>
    <row r="56" spans="1:12">
      <c r="A56" s="55"/>
      <c r="B56" s="55"/>
      <c r="C56" s="55"/>
      <c r="D56" s="55"/>
      <c r="E56" s="71"/>
      <c r="F56" s="71"/>
      <c r="G56" s="55"/>
      <c r="H56" s="71"/>
      <c r="I56" s="71"/>
      <c r="J56" s="55"/>
      <c r="K56" s="55"/>
      <c r="L56" s="55"/>
    </row>
    <row r="57" spans="1:12">
      <c r="A57" s="55"/>
      <c r="B57" s="55"/>
      <c r="C57" s="55"/>
      <c r="D57" s="55"/>
      <c r="E57" s="71"/>
      <c r="F57" s="71"/>
      <c r="G57" s="55"/>
      <c r="H57" s="71"/>
      <c r="I57" s="71"/>
      <c r="J57" s="55"/>
      <c r="K57" s="55"/>
      <c r="L57" s="55"/>
    </row>
    <row r="58" spans="1:12">
      <c r="A58" s="55"/>
      <c r="B58" s="55"/>
      <c r="C58" s="55"/>
      <c r="D58" s="55"/>
      <c r="E58" s="71"/>
      <c r="F58" s="71"/>
      <c r="G58" s="55"/>
      <c r="H58" s="71"/>
      <c r="I58" s="71"/>
      <c r="J58" s="55"/>
      <c r="K58" s="55"/>
      <c r="L58" s="55"/>
    </row>
    <row r="59" spans="1:12">
      <c r="A59" s="55"/>
      <c r="B59" s="55"/>
      <c r="C59" s="55"/>
      <c r="D59" s="55"/>
      <c r="E59" s="71"/>
      <c r="F59" s="71"/>
      <c r="G59" s="55"/>
      <c r="H59" s="71"/>
      <c r="I59" s="71"/>
      <c r="J59" s="55"/>
      <c r="K59" s="55"/>
      <c r="L59" s="55"/>
    </row>
    <row r="60" spans="1:12">
      <c r="A60" s="55"/>
      <c r="B60" s="55"/>
      <c r="C60" s="55"/>
      <c r="D60" s="55"/>
      <c r="E60" s="71"/>
      <c r="F60" s="71"/>
      <c r="G60" s="55"/>
      <c r="H60" s="71"/>
      <c r="I60" s="71"/>
      <c r="J60" s="55"/>
      <c r="K60" s="55"/>
      <c r="L60" s="55"/>
    </row>
    <row r="61" spans="1:12">
      <c r="A61" s="55"/>
      <c r="B61" s="55"/>
      <c r="C61" s="55"/>
      <c r="D61" s="55"/>
      <c r="E61" s="71"/>
      <c r="F61" s="71"/>
      <c r="G61" s="55"/>
      <c r="H61" s="71"/>
      <c r="I61" s="71"/>
      <c r="J61" s="55"/>
      <c r="K61" s="55"/>
      <c r="L61" s="55"/>
    </row>
    <row r="62" spans="1:12">
      <c r="A62" s="55"/>
      <c r="B62" s="55"/>
      <c r="C62" s="55"/>
      <c r="D62" s="55"/>
      <c r="E62" s="71"/>
      <c r="F62" s="71"/>
      <c r="G62" s="55"/>
      <c r="H62" s="71"/>
      <c r="I62" s="71"/>
      <c r="J62" s="55"/>
      <c r="K62" s="55"/>
      <c r="L62" s="55"/>
    </row>
    <row r="63" spans="1:12">
      <c r="A63" s="55"/>
      <c r="B63" s="55"/>
      <c r="C63" s="55"/>
      <c r="D63" s="55"/>
      <c r="E63" s="71"/>
      <c r="F63" s="71"/>
      <c r="G63" s="55"/>
      <c r="H63" s="71"/>
      <c r="I63" s="71"/>
      <c r="J63" s="55"/>
      <c r="K63" s="55"/>
      <c r="L63" s="55"/>
    </row>
    <row r="64" spans="1:12">
      <c r="A64" s="55"/>
      <c r="B64" s="55"/>
      <c r="C64" s="55"/>
      <c r="D64" s="55"/>
      <c r="E64" s="71"/>
      <c r="F64" s="71"/>
      <c r="G64" s="55"/>
      <c r="H64" s="71"/>
      <c r="I64" s="71"/>
      <c r="J64" s="55"/>
      <c r="K64" s="55"/>
      <c r="L64" s="55"/>
    </row>
    <row r="65" spans="1:12">
      <c r="A65" s="55"/>
      <c r="B65" s="55"/>
      <c r="C65" s="55"/>
      <c r="D65" s="55"/>
      <c r="E65" s="71"/>
      <c r="F65" s="71"/>
      <c r="G65" s="55"/>
      <c r="H65" s="71"/>
      <c r="I65" s="71"/>
      <c r="J65" s="55"/>
      <c r="K65" s="55"/>
      <c r="L65" s="55"/>
    </row>
  </sheetData>
  <mergeCells count="4">
    <mergeCell ref="C2:F3"/>
    <mergeCell ref="G2:H3"/>
    <mergeCell ref="G7:I7"/>
    <mergeCell ref="G29:I29"/>
  </mergeCells>
  <phoneticPr fontId="30"/>
  <pageMargins left="0.51181102362204722" right="0.35433070866141736" top="0" bottom="0" header="0" footer="0"/>
  <pageSetup paperSize="9" orientation="landscape" r:id="rId1"/>
  <headerFooter alignWithMargins="0"/>
  <rowBreaks count="1" manualBreakCount="1">
    <brk id="23" max="1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145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647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146</v>
      </c>
      <c r="B9" s="75" t="s">
        <v>147</v>
      </c>
      <c r="C9" s="60" t="s">
        <v>56</v>
      </c>
      <c r="D9" s="61">
        <v>158</v>
      </c>
      <c r="E9" s="13"/>
      <c r="F9" s="62"/>
      <c r="G9" s="61"/>
      <c r="H9" s="62"/>
      <c r="I9" s="62"/>
      <c r="J9" s="63" t="s">
        <v>104</v>
      </c>
    </row>
    <row r="10" spans="1:25" ht="30" customHeight="1">
      <c r="A10" s="59"/>
      <c r="B10" s="75"/>
      <c r="C10" s="60"/>
      <c r="D10" s="61"/>
      <c r="E10" s="62"/>
      <c r="F10" s="62"/>
      <c r="G10" s="61"/>
      <c r="H10" s="62"/>
      <c r="I10" s="62"/>
      <c r="J10" s="63"/>
    </row>
    <row r="11" spans="1:25" ht="30" customHeight="1">
      <c r="A11" s="59"/>
      <c r="B11" s="75"/>
      <c r="C11" s="60"/>
      <c r="D11" s="61"/>
      <c r="E11" s="62"/>
      <c r="F11" s="62"/>
      <c r="G11" s="61"/>
      <c r="H11" s="62"/>
      <c r="I11" s="62"/>
      <c r="J11" s="63"/>
    </row>
    <row r="12" spans="1:25" ht="30" customHeight="1">
      <c r="A12" s="59"/>
      <c r="B12" s="75"/>
      <c r="C12" s="60"/>
      <c r="D12" s="61"/>
      <c r="E12" s="62"/>
      <c r="F12" s="62"/>
      <c r="G12" s="61"/>
      <c r="H12" s="62"/>
      <c r="I12" s="62"/>
      <c r="J12" s="63"/>
    </row>
    <row r="13" spans="1:25" ht="30" customHeight="1">
      <c r="A13" s="59"/>
      <c r="B13" s="75"/>
      <c r="C13" s="60"/>
      <c r="D13" s="61"/>
      <c r="E13" s="62"/>
      <c r="F13" s="62"/>
      <c r="G13" s="61"/>
      <c r="H13" s="62"/>
      <c r="I13" s="62"/>
      <c r="J13" s="63"/>
    </row>
    <row r="14" spans="1:25" ht="30" customHeight="1">
      <c r="A14" s="59"/>
      <c r="B14" s="59"/>
      <c r="C14" s="60"/>
      <c r="D14" s="61"/>
      <c r="E14" s="62"/>
      <c r="F14" s="62"/>
      <c r="G14" s="61"/>
      <c r="H14" s="62"/>
      <c r="I14" s="62"/>
      <c r="J14" s="63"/>
    </row>
    <row r="15" spans="1:25" ht="30" customHeight="1">
      <c r="A15" s="59"/>
      <c r="B15" s="59"/>
      <c r="C15" s="60"/>
      <c r="D15" s="61"/>
      <c r="E15" s="62"/>
      <c r="F15" s="62"/>
      <c r="G15" s="61"/>
      <c r="H15" s="62"/>
      <c r="I15" s="62"/>
      <c r="J15" s="63"/>
    </row>
    <row r="16" spans="1:25" ht="30" customHeight="1">
      <c r="A16" s="59"/>
      <c r="B16" s="59"/>
      <c r="C16" s="60"/>
      <c r="D16" s="61"/>
      <c r="E16" s="62"/>
      <c r="F16" s="62"/>
      <c r="G16" s="61"/>
      <c r="H16" s="62"/>
      <c r="I16" s="62"/>
      <c r="J16" s="63"/>
    </row>
    <row r="17" spans="1:12" ht="30" customHeight="1">
      <c r="A17" s="59"/>
      <c r="B17" s="59"/>
      <c r="C17" s="60"/>
      <c r="D17" s="61"/>
      <c r="E17" s="62"/>
      <c r="F17" s="62"/>
      <c r="G17" s="61"/>
      <c r="H17" s="62"/>
      <c r="I17" s="62"/>
      <c r="J17" s="63"/>
    </row>
    <row r="18" spans="1:12" ht="30" customHeight="1">
      <c r="A18" s="69"/>
      <c r="B18" s="59"/>
      <c r="C18" s="60"/>
      <c r="D18" s="61"/>
      <c r="E18" s="62"/>
      <c r="F18" s="62"/>
      <c r="G18" s="61"/>
      <c r="H18" s="62"/>
      <c r="I18" s="62"/>
      <c r="J18" s="63"/>
    </row>
    <row r="19" spans="1:12" ht="30" customHeight="1">
      <c r="A19" s="59"/>
      <c r="B19" s="59"/>
      <c r="C19" s="60"/>
      <c r="D19" s="61"/>
      <c r="E19" s="62"/>
      <c r="F19" s="62"/>
      <c r="G19" s="61"/>
      <c r="H19" s="62"/>
      <c r="I19" s="62"/>
      <c r="J19" s="63"/>
    </row>
    <row r="20" spans="1:12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2" ht="30" customHeight="1">
      <c r="A21" s="59"/>
      <c r="B21" s="59"/>
      <c r="C21" s="60"/>
      <c r="D21" s="61"/>
      <c r="E21" s="62"/>
      <c r="F21" s="62"/>
      <c r="G21" s="61"/>
      <c r="H21" s="62"/>
      <c r="I21" s="62"/>
      <c r="J21" s="63"/>
    </row>
    <row r="22" spans="1:12" ht="30" customHeight="1">
      <c r="A22" s="69" t="s">
        <v>150</v>
      </c>
      <c r="B22" s="59"/>
      <c r="C22" s="60"/>
      <c r="D22" s="61"/>
      <c r="E22" s="62"/>
      <c r="F22" s="62"/>
      <c r="G22" s="61"/>
      <c r="H22" s="62"/>
      <c r="I22" s="62"/>
      <c r="J22" s="75"/>
    </row>
    <row r="23" spans="1:12" ht="24">
      <c r="B23" s="64"/>
      <c r="J23" s="65" t="s">
        <v>0</v>
      </c>
    </row>
    <row r="24" spans="1:12" ht="15" customHeight="1">
      <c r="B24" s="64"/>
      <c r="J24" s="65"/>
    </row>
    <row r="25" spans="1:12" ht="15" customHeight="1">
      <c r="B25" s="64"/>
      <c r="J25" s="65"/>
    </row>
    <row r="26" spans="1:12" ht="15" customHeight="1">
      <c r="A26" s="55"/>
      <c r="B26" s="70"/>
      <c r="C26" s="55"/>
      <c r="D26" s="55"/>
      <c r="E26" s="71"/>
      <c r="F26" s="71"/>
      <c r="G26" s="55"/>
      <c r="H26" s="71"/>
      <c r="I26" s="71"/>
      <c r="J26" s="73"/>
      <c r="K26" s="55"/>
      <c r="L26" s="55"/>
    </row>
    <row r="27" spans="1:12" ht="15" customHeight="1">
      <c r="A27" s="55"/>
      <c r="B27" s="70"/>
      <c r="C27" s="55"/>
      <c r="D27" s="55"/>
      <c r="E27" s="71"/>
      <c r="F27" s="71"/>
      <c r="G27" s="55"/>
      <c r="H27" s="71"/>
      <c r="I27" s="71"/>
      <c r="J27" s="72"/>
      <c r="K27" s="55"/>
      <c r="L27" s="55"/>
    </row>
    <row r="28" spans="1:12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</row>
    <row r="29" spans="1:12">
      <c r="A29" s="55"/>
      <c r="B29" s="55"/>
      <c r="C29" s="55"/>
      <c r="D29" s="55"/>
      <c r="E29" s="71"/>
      <c r="F29" s="71"/>
      <c r="G29" s="55"/>
      <c r="H29" s="71"/>
      <c r="I29" s="71"/>
      <c r="J29" s="55"/>
      <c r="K29" s="55"/>
      <c r="L29" s="55"/>
    </row>
    <row r="30" spans="1:12">
      <c r="A30" s="55"/>
      <c r="B30" s="55"/>
      <c r="C30" s="55"/>
      <c r="D30" s="55"/>
      <c r="E30" s="71"/>
      <c r="F30" s="71"/>
      <c r="G30" s="55"/>
      <c r="H30" s="71"/>
      <c r="I30" s="71"/>
      <c r="J30" s="55"/>
      <c r="K30" s="55"/>
      <c r="L30" s="55"/>
    </row>
    <row r="31" spans="1:12">
      <c r="A31" s="55"/>
      <c r="B31" s="55"/>
      <c r="C31" s="55"/>
      <c r="D31" s="55"/>
      <c r="E31" s="71"/>
      <c r="F31" s="71"/>
      <c r="G31" s="55"/>
      <c r="H31" s="71"/>
      <c r="I31" s="71"/>
      <c r="J31" s="55"/>
      <c r="K31" s="55"/>
      <c r="L31" s="55"/>
    </row>
    <row r="32" spans="1:12">
      <c r="A32" s="55"/>
      <c r="B32" s="55"/>
      <c r="C32" s="55"/>
      <c r="D32" s="55"/>
      <c r="E32" s="71"/>
      <c r="F32" s="71"/>
      <c r="G32" s="55"/>
      <c r="H32" s="71"/>
      <c r="I32" s="71"/>
      <c r="J32" s="55"/>
      <c r="K32" s="55"/>
      <c r="L32" s="55"/>
    </row>
    <row r="33" spans="1:12">
      <c r="A33" s="55"/>
      <c r="B33" s="55"/>
      <c r="C33" s="55"/>
      <c r="D33" s="55"/>
      <c r="E33" s="71"/>
      <c r="F33" s="71"/>
      <c r="G33" s="55"/>
      <c r="H33" s="71"/>
      <c r="I33" s="71"/>
      <c r="J33" s="55"/>
      <c r="K33" s="55"/>
      <c r="L33" s="55"/>
    </row>
    <row r="34" spans="1:12">
      <c r="A34" s="55"/>
      <c r="B34" s="55"/>
      <c r="C34" s="55"/>
      <c r="D34" s="55"/>
      <c r="E34" s="71"/>
      <c r="F34" s="71"/>
      <c r="G34" s="55"/>
      <c r="H34" s="71"/>
      <c r="I34" s="71"/>
      <c r="J34" s="55"/>
      <c r="K34" s="55"/>
      <c r="L34" s="55"/>
    </row>
    <row r="35" spans="1:12">
      <c r="A35" s="55"/>
      <c r="B35" s="55"/>
      <c r="C35" s="55"/>
      <c r="D35" s="55"/>
      <c r="E35" s="71"/>
      <c r="F35" s="71"/>
      <c r="G35" s="55"/>
      <c r="H35" s="71"/>
      <c r="I35" s="71"/>
      <c r="J35" s="55"/>
      <c r="K35" s="55"/>
      <c r="L35" s="55"/>
    </row>
    <row r="36" spans="1:12">
      <c r="A36" s="55"/>
      <c r="B36" s="55"/>
      <c r="C36" s="55"/>
      <c r="D36" s="55"/>
      <c r="E36" s="71"/>
      <c r="F36" s="71"/>
      <c r="G36" s="55"/>
      <c r="H36" s="71"/>
      <c r="I36" s="71"/>
      <c r="J36" s="55"/>
      <c r="K36" s="55"/>
      <c r="L36" s="55"/>
    </row>
    <row r="37" spans="1:12">
      <c r="A37" s="55"/>
      <c r="B37" s="55"/>
      <c r="C37" s="55"/>
      <c r="D37" s="55"/>
      <c r="E37" s="71"/>
      <c r="F37" s="71"/>
      <c r="G37" s="55"/>
      <c r="H37" s="71"/>
      <c r="I37" s="71"/>
      <c r="J37" s="55"/>
      <c r="K37" s="55"/>
      <c r="L37" s="55"/>
    </row>
    <row r="38" spans="1:12">
      <c r="A38" s="55"/>
      <c r="B38" s="55"/>
      <c r="C38" s="55"/>
      <c r="D38" s="55"/>
      <c r="E38" s="71"/>
      <c r="F38" s="71"/>
      <c r="G38" s="55"/>
      <c r="H38" s="71"/>
      <c r="I38" s="71"/>
      <c r="J38" s="55"/>
      <c r="K38" s="55"/>
      <c r="L38" s="55"/>
    </row>
    <row r="39" spans="1:12">
      <c r="A39" s="55"/>
      <c r="B39" s="55"/>
      <c r="C39" s="55"/>
      <c r="D39" s="55"/>
      <c r="E39" s="71"/>
      <c r="F39" s="71"/>
      <c r="G39" s="55"/>
      <c r="H39" s="71"/>
      <c r="I39" s="71"/>
      <c r="J39" s="55"/>
      <c r="K39" s="55"/>
      <c r="L39" s="55"/>
    </row>
    <row r="40" spans="1:12">
      <c r="A40" s="55"/>
      <c r="B40" s="55"/>
      <c r="C40" s="55"/>
      <c r="D40" s="55"/>
      <c r="E40" s="71"/>
      <c r="F40" s="71"/>
      <c r="G40" s="55"/>
      <c r="H40" s="71"/>
      <c r="I40" s="71"/>
      <c r="J40" s="55"/>
      <c r="K40" s="55"/>
      <c r="L40" s="55"/>
    </row>
    <row r="41" spans="1:12">
      <c r="A41" s="55"/>
      <c r="B41" s="55"/>
      <c r="C41" s="55"/>
      <c r="D41" s="55"/>
      <c r="E41" s="71"/>
      <c r="F41" s="71"/>
      <c r="G41" s="55"/>
      <c r="H41" s="71"/>
      <c r="I41" s="71"/>
      <c r="J41" s="55"/>
      <c r="K41" s="55"/>
      <c r="L41" s="55"/>
    </row>
    <row r="42" spans="1:12">
      <c r="A42" s="55"/>
      <c r="B42" s="55"/>
      <c r="C42" s="55"/>
      <c r="D42" s="55"/>
      <c r="E42" s="71"/>
      <c r="F42" s="71"/>
      <c r="G42" s="55"/>
      <c r="H42" s="71"/>
      <c r="I42" s="71"/>
      <c r="J42" s="55"/>
      <c r="K42" s="55"/>
      <c r="L42" s="55"/>
    </row>
    <row r="43" spans="1:12">
      <c r="A43" s="55"/>
      <c r="B43" s="55"/>
      <c r="C43" s="55"/>
      <c r="D43" s="55"/>
      <c r="E43" s="71"/>
      <c r="F43" s="71"/>
      <c r="G43" s="55"/>
      <c r="H43" s="71"/>
      <c r="I43" s="71"/>
      <c r="J43" s="55"/>
      <c r="K43" s="55"/>
      <c r="L43" s="55"/>
    </row>
  </sheetData>
  <mergeCells count="3">
    <mergeCell ref="C2:F3"/>
    <mergeCell ref="G2:H3"/>
    <mergeCell ref="G7:I7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Y48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2" width="13.5703125" style="44" customWidth="1"/>
    <col min="13" max="13" width="9.140625" style="302"/>
    <col min="14" max="16384" width="9.140625" style="44"/>
  </cols>
  <sheetData>
    <row r="1" spans="1:25" ht="50.1" customHeight="1"/>
    <row r="2" spans="1:25" ht="15" customHeight="1">
      <c r="C2" s="443" t="s">
        <v>52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646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304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168" t="s">
        <v>53</v>
      </c>
      <c r="B9" s="168" t="s">
        <v>258</v>
      </c>
      <c r="C9" s="60" t="s">
        <v>54</v>
      </c>
      <c r="D9" s="61"/>
      <c r="E9" s="62"/>
      <c r="F9" s="62"/>
      <c r="G9" s="61"/>
      <c r="H9" s="62"/>
      <c r="I9" s="62"/>
      <c r="J9" s="169" t="s">
        <v>310</v>
      </c>
      <c r="L9" s="303"/>
    </row>
    <row r="10" spans="1:25" ht="30" customHeight="1">
      <c r="A10" s="59" t="s">
        <v>255</v>
      </c>
      <c r="B10" s="59" t="s">
        <v>257</v>
      </c>
      <c r="C10" s="60" t="s">
        <v>259</v>
      </c>
      <c r="D10" s="61"/>
      <c r="E10" s="62"/>
      <c r="F10" s="62"/>
      <c r="G10" s="61"/>
      <c r="H10" s="62"/>
      <c r="I10" s="62"/>
      <c r="J10" s="169" t="s">
        <v>312</v>
      </c>
      <c r="L10" s="303"/>
    </row>
    <row r="11" spans="1:25" ht="30" customHeight="1">
      <c r="A11" s="59" t="s">
        <v>256</v>
      </c>
      <c r="B11" s="59" t="s">
        <v>257</v>
      </c>
      <c r="C11" s="60" t="s">
        <v>259</v>
      </c>
      <c r="D11" s="61"/>
      <c r="E11" s="62"/>
      <c r="F11" s="62"/>
      <c r="G11" s="61"/>
      <c r="H11" s="62"/>
      <c r="I11" s="62"/>
      <c r="J11" s="169" t="s">
        <v>313</v>
      </c>
      <c r="L11" s="303"/>
    </row>
    <row r="12" spans="1:25" ht="30" customHeight="1">
      <c r="A12" s="59" t="s">
        <v>148</v>
      </c>
      <c r="B12" s="59" t="s">
        <v>258</v>
      </c>
      <c r="C12" s="60" t="s">
        <v>149</v>
      </c>
      <c r="D12" s="61"/>
      <c r="E12" s="62"/>
      <c r="F12" s="62"/>
      <c r="G12" s="61"/>
      <c r="H12" s="62"/>
      <c r="I12" s="62"/>
      <c r="J12" s="169" t="s">
        <v>311</v>
      </c>
      <c r="L12" s="303"/>
    </row>
    <row r="13" spans="1:25" ht="30" customHeight="1">
      <c r="A13" s="59"/>
      <c r="B13" s="59"/>
      <c r="C13" s="60"/>
      <c r="D13" s="61"/>
      <c r="E13" s="62"/>
      <c r="F13" s="62"/>
      <c r="G13" s="61"/>
      <c r="H13" s="62"/>
      <c r="I13" s="62"/>
      <c r="J13" s="63"/>
    </row>
    <row r="14" spans="1:25" ht="30" customHeight="1">
      <c r="A14" s="59"/>
      <c r="B14" s="59"/>
      <c r="C14" s="60"/>
      <c r="D14" s="61"/>
      <c r="E14" s="62"/>
      <c r="F14" s="62"/>
      <c r="G14" s="61"/>
      <c r="H14" s="62"/>
      <c r="I14" s="62"/>
      <c r="J14" s="63"/>
    </row>
    <row r="15" spans="1:25" ht="30" customHeight="1">
      <c r="A15" s="59"/>
      <c r="B15" s="59"/>
      <c r="C15" s="60"/>
      <c r="D15" s="61"/>
      <c r="E15" s="62"/>
      <c r="F15" s="62"/>
      <c r="G15" s="61"/>
      <c r="H15" s="62"/>
      <c r="I15" s="62"/>
      <c r="J15" s="63"/>
    </row>
    <row r="16" spans="1:25" ht="30" customHeight="1">
      <c r="A16" s="59"/>
      <c r="B16" s="59"/>
      <c r="C16" s="60"/>
      <c r="D16" s="61"/>
      <c r="E16" s="62"/>
      <c r="F16" s="62"/>
      <c r="G16" s="61"/>
      <c r="H16" s="62"/>
      <c r="I16" s="62"/>
      <c r="J16" s="63"/>
    </row>
    <row r="17" spans="1:13" ht="30" customHeight="1">
      <c r="A17" s="59"/>
      <c r="B17" s="59"/>
      <c r="C17" s="60"/>
      <c r="D17" s="61"/>
      <c r="E17" s="62"/>
      <c r="F17" s="62"/>
      <c r="G17" s="61"/>
      <c r="H17" s="62"/>
      <c r="I17" s="62"/>
      <c r="J17" s="63"/>
    </row>
    <row r="18" spans="1:13" ht="30" customHeight="1">
      <c r="A18" s="59"/>
      <c r="B18" s="59"/>
      <c r="C18" s="60"/>
      <c r="D18" s="61"/>
      <c r="E18" s="62"/>
      <c r="F18" s="62"/>
      <c r="G18" s="61"/>
      <c r="H18" s="62"/>
      <c r="I18" s="62"/>
      <c r="J18" s="63"/>
    </row>
    <row r="19" spans="1:13" ht="30" customHeight="1">
      <c r="A19" s="59"/>
      <c r="B19" s="59"/>
      <c r="C19" s="60"/>
      <c r="D19" s="61"/>
      <c r="E19" s="62"/>
      <c r="F19" s="62"/>
      <c r="G19" s="61"/>
      <c r="H19" s="62"/>
      <c r="I19" s="62"/>
      <c r="J19" s="63"/>
    </row>
    <row r="20" spans="1:13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3" ht="30" customHeight="1">
      <c r="A21" s="59"/>
      <c r="B21" s="59"/>
      <c r="C21" s="60"/>
      <c r="D21" s="61"/>
      <c r="E21" s="62"/>
      <c r="F21" s="62"/>
      <c r="G21" s="61"/>
      <c r="H21" s="62"/>
      <c r="I21" s="62"/>
      <c r="J21" s="63"/>
    </row>
    <row r="22" spans="1:13" ht="30" customHeight="1">
      <c r="A22" s="69" t="s">
        <v>43</v>
      </c>
      <c r="B22" s="59"/>
      <c r="C22" s="60"/>
      <c r="D22" s="61"/>
      <c r="E22" s="62"/>
      <c r="F22" s="62"/>
      <c r="G22" s="61"/>
      <c r="H22" s="62"/>
      <c r="I22" s="62"/>
      <c r="J22" s="75"/>
    </row>
    <row r="23" spans="1:13" ht="24">
      <c r="B23" s="64"/>
      <c r="J23" s="65" t="s">
        <v>0</v>
      </c>
    </row>
    <row r="24" spans="1:13" ht="15" customHeight="1">
      <c r="B24" s="64"/>
      <c r="J24" s="65"/>
    </row>
    <row r="25" spans="1:13" ht="15" customHeight="1">
      <c r="B25" s="64"/>
      <c r="J25" s="65"/>
    </row>
    <row r="26" spans="1:13" ht="15" customHeight="1">
      <c r="A26" s="55"/>
      <c r="B26" s="70"/>
      <c r="C26" s="55"/>
      <c r="D26" s="55"/>
      <c r="E26" s="71"/>
      <c r="F26" s="71"/>
      <c r="G26" s="55"/>
      <c r="H26" s="71"/>
      <c r="I26" s="71"/>
      <c r="J26" s="73"/>
      <c r="K26" s="55"/>
      <c r="L26" s="55"/>
      <c r="M26" s="305"/>
    </row>
    <row r="27" spans="1:13" ht="15" customHeight="1">
      <c r="A27" s="55"/>
      <c r="B27" s="70"/>
      <c r="C27" s="55"/>
      <c r="D27" s="55"/>
      <c r="E27" s="71"/>
      <c r="F27" s="71"/>
      <c r="G27" s="55"/>
      <c r="H27" s="71"/>
      <c r="I27" s="71"/>
      <c r="J27" s="72"/>
      <c r="K27" s="55"/>
      <c r="L27" s="55"/>
      <c r="M27" s="305"/>
    </row>
    <row r="28" spans="1:13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  <c r="M28" s="305"/>
    </row>
    <row r="29" spans="1:13">
      <c r="A29" s="55"/>
      <c r="B29" s="55"/>
      <c r="C29" s="55"/>
      <c r="D29" s="55"/>
      <c r="E29" s="71"/>
      <c r="F29" s="71"/>
      <c r="G29" s="55"/>
      <c r="H29" s="71"/>
      <c r="I29" s="71"/>
      <c r="J29" s="55"/>
      <c r="K29" s="55"/>
      <c r="L29" s="55"/>
      <c r="M29" s="305"/>
    </row>
    <row r="30" spans="1:13">
      <c r="A30" s="55"/>
      <c r="B30" s="55"/>
      <c r="C30" s="55"/>
      <c r="D30" s="55"/>
      <c r="E30" s="71"/>
      <c r="F30" s="71"/>
      <c r="G30" s="55"/>
      <c r="H30" s="71"/>
      <c r="I30" s="71"/>
      <c r="J30" s="55"/>
      <c r="K30" s="55"/>
      <c r="L30" s="55"/>
      <c r="M30" s="305"/>
    </row>
    <row r="31" spans="1:13">
      <c r="A31" s="55"/>
      <c r="B31" s="55"/>
      <c r="C31" s="55"/>
      <c r="D31" s="55"/>
      <c r="E31" s="71"/>
      <c r="F31" s="71"/>
      <c r="G31" s="55"/>
      <c r="H31" s="71"/>
      <c r="I31" s="71"/>
      <c r="J31" s="55"/>
      <c r="K31" s="55"/>
      <c r="L31" s="55"/>
      <c r="M31" s="305"/>
    </row>
    <row r="32" spans="1:13">
      <c r="A32" s="55"/>
      <c r="B32" s="55"/>
      <c r="C32" s="55"/>
      <c r="D32" s="55"/>
      <c r="E32" s="71"/>
      <c r="F32" s="71"/>
      <c r="G32" s="55"/>
      <c r="H32" s="71"/>
      <c r="I32" s="71"/>
      <c r="J32" s="55"/>
      <c r="K32" s="55"/>
      <c r="L32" s="55"/>
      <c r="M32" s="305"/>
    </row>
    <row r="33" spans="1:13">
      <c r="A33" s="55"/>
      <c r="B33" s="55"/>
      <c r="C33" s="55"/>
      <c r="D33" s="55"/>
      <c r="E33" s="71"/>
      <c r="F33" s="71"/>
      <c r="G33" s="55"/>
      <c r="H33" s="71"/>
      <c r="I33" s="71"/>
      <c r="J33" s="55"/>
      <c r="K33" s="55"/>
      <c r="L33" s="55"/>
      <c r="M33" s="305"/>
    </row>
    <row r="34" spans="1:13">
      <c r="A34" s="55"/>
      <c r="B34" s="55"/>
      <c r="C34" s="55"/>
      <c r="D34" s="55"/>
      <c r="E34" s="71"/>
      <c r="F34" s="71"/>
      <c r="G34" s="55"/>
      <c r="H34" s="71"/>
      <c r="I34" s="71"/>
      <c r="J34" s="55"/>
      <c r="K34" s="55"/>
      <c r="L34" s="55"/>
      <c r="M34" s="305"/>
    </row>
    <row r="35" spans="1:13">
      <c r="A35" s="55"/>
      <c r="B35" s="55"/>
      <c r="C35" s="55"/>
      <c r="D35" s="55"/>
      <c r="E35" s="71"/>
      <c r="F35" s="71"/>
      <c r="G35" s="55"/>
      <c r="H35" s="71"/>
      <c r="I35" s="71"/>
      <c r="J35" s="55"/>
      <c r="K35" s="55"/>
      <c r="L35" s="55"/>
      <c r="M35" s="305"/>
    </row>
    <row r="36" spans="1:13">
      <c r="A36" s="55"/>
      <c r="B36" s="55"/>
      <c r="C36" s="55"/>
      <c r="D36" s="55"/>
      <c r="E36" s="71"/>
      <c r="F36" s="71"/>
      <c r="G36" s="55"/>
      <c r="H36" s="71"/>
      <c r="I36" s="71"/>
      <c r="J36" s="55"/>
      <c r="K36" s="55"/>
      <c r="L36" s="55"/>
      <c r="M36" s="305"/>
    </row>
    <row r="37" spans="1:13">
      <c r="A37" s="55"/>
      <c r="B37" s="55"/>
      <c r="C37" s="55"/>
      <c r="D37" s="55"/>
      <c r="E37" s="71"/>
      <c r="F37" s="71"/>
      <c r="G37" s="55"/>
      <c r="H37" s="71"/>
      <c r="I37" s="71"/>
      <c r="J37" s="55"/>
      <c r="K37" s="55"/>
      <c r="L37" s="55"/>
      <c r="M37" s="305"/>
    </row>
    <row r="38" spans="1:13">
      <c r="A38" s="55"/>
      <c r="B38" s="55"/>
      <c r="C38" s="55"/>
      <c r="D38" s="55"/>
      <c r="E38" s="71"/>
      <c r="F38" s="71"/>
      <c r="G38" s="55"/>
      <c r="H38" s="71"/>
      <c r="I38" s="71"/>
      <c r="J38" s="55"/>
      <c r="K38" s="55"/>
      <c r="L38" s="55"/>
      <c r="M38" s="305"/>
    </row>
    <row r="39" spans="1:13">
      <c r="A39" s="55"/>
      <c r="B39" s="55"/>
      <c r="C39" s="55"/>
      <c r="D39" s="55"/>
      <c r="E39" s="71"/>
      <c r="F39" s="71"/>
      <c r="G39" s="55"/>
      <c r="H39" s="71"/>
      <c r="I39" s="71"/>
      <c r="J39" s="55"/>
      <c r="K39" s="55"/>
      <c r="L39" s="55"/>
      <c r="M39" s="305"/>
    </row>
    <row r="40" spans="1:13">
      <c r="A40" s="55"/>
      <c r="B40" s="55"/>
      <c r="C40" s="55"/>
      <c r="D40" s="55"/>
      <c r="E40" s="71"/>
      <c r="F40" s="71"/>
      <c r="G40" s="55"/>
      <c r="H40" s="71"/>
      <c r="I40" s="71"/>
      <c r="J40" s="55"/>
      <c r="K40" s="55"/>
      <c r="L40" s="55"/>
      <c r="M40" s="305"/>
    </row>
    <row r="41" spans="1:13">
      <c r="A41" s="55"/>
      <c r="B41" s="55"/>
      <c r="C41" s="55"/>
      <c r="D41" s="55"/>
      <c r="E41" s="71"/>
      <c r="F41" s="71"/>
      <c r="G41" s="55"/>
      <c r="H41" s="71"/>
      <c r="I41" s="71"/>
      <c r="J41" s="55"/>
      <c r="K41" s="55"/>
      <c r="L41" s="55"/>
      <c r="M41" s="305"/>
    </row>
    <row r="42" spans="1:13">
      <c r="A42" s="55"/>
      <c r="B42" s="55"/>
      <c r="C42" s="55"/>
      <c r="D42" s="55"/>
      <c r="E42" s="71"/>
      <c r="F42" s="71"/>
      <c r="G42" s="55"/>
      <c r="H42" s="71"/>
      <c r="I42" s="71"/>
      <c r="J42" s="55"/>
      <c r="K42" s="55"/>
      <c r="L42" s="55"/>
      <c r="M42" s="305"/>
    </row>
    <row r="43" spans="1:13">
      <c r="A43" s="55"/>
      <c r="B43" s="55"/>
      <c r="C43" s="55"/>
      <c r="D43" s="55"/>
      <c r="E43" s="71"/>
      <c r="F43" s="71"/>
      <c r="G43" s="55"/>
      <c r="H43" s="71"/>
      <c r="I43" s="71"/>
      <c r="J43" s="55"/>
      <c r="K43" s="55"/>
      <c r="L43" s="55"/>
      <c r="M43" s="305"/>
    </row>
    <row r="44" spans="1:13">
      <c r="A44" s="55"/>
      <c r="B44" s="55"/>
      <c r="C44" s="55"/>
      <c r="D44" s="55"/>
      <c r="E44" s="71"/>
      <c r="F44" s="71"/>
      <c r="G44" s="55"/>
      <c r="H44" s="71"/>
      <c r="I44" s="71"/>
      <c r="J44" s="55"/>
      <c r="K44" s="55"/>
      <c r="L44" s="55"/>
      <c r="M44" s="305"/>
    </row>
    <row r="45" spans="1:13">
      <c r="A45" s="55"/>
      <c r="B45" s="55"/>
      <c r="C45" s="55"/>
      <c r="D45" s="55"/>
      <c r="E45" s="71"/>
      <c r="F45" s="71"/>
      <c r="G45" s="55"/>
      <c r="H45" s="71"/>
      <c r="I45" s="71"/>
      <c r="J45" s="55"/>
      <c r="K45" s="55"/>
      <c r="L45" s="55"/>
      <c r="M45" s="305"/>
    </row>
    <row r="46" spans="1:13">
      <c r="A46" s="55"/>
      <c r="B46" s="55"/>
      <c r="C46" s="55"/>
      <c r="D46" s="55"/>
      <c r="E46" s="71"/>
      <c r="F46" s="71"/>
      <c r="G46" s="55"/>
      <c r="H46" s="71"/>
      <c r="I46" s="71"/>
      <c r="J46" s="55"/>
      <c r="K46" s="55"/>
      <c r="L46" s="55"/>
      <c r="M46" s="305"/>
    </row>
    <row r="47" spans="1:13">
      <c r="A47" s="55"/>
      <c r="B47" s="55"/>
      <c r="C47" s="55"/>
      <c r="D47" s="55"/>
      <c r="E47" s="71"/>
      <c r="F47" s="71"/>
      <c r="G47" s="55"/>
      <c r="H47" s="71"/>
      <c r="I47" s="71"/>
      <c r="J47" s="55"/>
      <c r="K47" s="55"/>
      <c r="L47" s="55"/>
      <c r="M47" s="305"/>
    </row>
    <row r="48" spans="1:13">
      <c r="A48" s="55"/>
      <c r="B48" s="55"/>
      <c r="C48" s="55"/>
      <c r="D48" s="55"/>
      <c r="E48" s="71"/>
      <c r="F48" s="71"/>
      <c r="G48" s="55"/>
      <c r="H48" s="71"/>
      <c r="I48" s="71"/>
      <c r="J48" s="55"/>
      <c r="K48" s="55"/>
      <c r="L48" s="55"/>
      <c r="M48" s="305"/>
    </row>
  </sheetData>
  <mergeCells count="3">
    <mergeCell ref="G7:I7"/>
    <mergeCell ref="C2:F3"/>
    <mergeCell ref="G2:H3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Y39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2" width="18.140625" style="44" customWidth="1"/>
    <col min="13" max="16384" width="9.140625" style="44"/>
  </cols>
  <sheetData>
    <row r="1" spans="1:25" ht="50.1" customHeight="1"/>
    <row r="2" spans="1:25" ht="15" customHeight="1">
      <c r="C2" s="443" t="s">
        <v>94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645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168" t="s">
        <v>55</v>
      </c>
      <c r="B9" s="168" t="s">
        <v>140</v>
      </c>
      <c r="C9" s="60" t="s">
        <v>54</v>
      </c>
      <c r="D9" s="61"/>
      <c r="E9" s="62"/>
      <c r="F9" s="62"/>
      <c r="G9" s="61"/>
      <c r="H9" s="62"/>
      <c r="I9" s="62"/>
      <c r="J9" s="169" t="s">
        <v>308</v>
      </c>
      <c r="L9" s="303"/>
      <c r="M9" s="302"/>
    </row>
    <row r="10" spans="1:25" ht="30" customHeight="1">
      <c r="A10" s="59" t="s">
        <v>260</v>
      </c>
      <c r="B10" s="59" t="s">
        <v>261</v>
      </c>
      <c r="C10" s="60" t="s">
        <v>259</v>
      </c>
      <c r="D10" s="61"/>
      <c r="E10" s="62"/>
      <c r="F10" s="62"/>
      <c r="G10" s="61"/>
      <c r="H10" s="62"/>
      <c r="I10" s="62"/>
      <c r="J10" s="169" t="s">
        <v>309</v>
      </c>
      <c r="L10" s="303"/>
      <c r="M10" s="302"/>
    </row>
    <row r="11" spans="1:25" ht="30" customHeight="1">
      <c r="A11" s="59" t="s">
        <v>260</v>
      </c>
      <c r="B11" s="59" t="s">
        <v>262</v>
      </c>
      <c r="C11" s="60" t="s">
        <v>259</v>
      </c>
      <c r="D11" s="61"/>
      <c r="E11" s="62"/>
      <c r="F11" s="62"/>
      <c r="G11" s="61"/>
      <c r="H11" s="62"/>
      <c r="I11" s="62"/>
      <c r="J11" s="169" t="s">
        <v>309</v>
      </c>
      <c r="L11" s="303"/>
      <c r="M11" s="302"/>
    </row>
    <row r="12" spans="1:25" ht="30" customHeight="1">
      <c r="A12" s="59"/>
      <c r="B12" s="59"/>
      <c r="C12" s="60"/>
      <c r="D12" s="61"/>
      <c r="E12" s="62"/>
      <c r="F12" s="62"/>
      <c r="G12" s="61"/>
      <c r="H12" s="62"/>
      <c r="I12" s="62"/>
      <c r="J12" s="63"/>
    </row>
    <row r="13" spans="1:25" ht="30" customHeight="1">
      <c r="A13" s="59"/>
      <c r="B13" s="59"/>
      <c r="C13" s="60"/>
      <c r="D13" s="61"/>
      <c r="E13" s="62"/>
      <c r="F13" s="62"/>
      <c r="G13" s="61"/>
      <c r="H13" s="62"/>
      <c r="I13" s="62"/>
      <c r="J13" s="63"/>
    </row>
    <row r="14" spans="1:25" ht="30" customHeight="1">
      <c r="A14" s="59"/>
      <c r="B14" s="59"/>
      <c r="C14" s="60"/>
      <c r="D14" s="61"/>
      <c r="E14" s="62"/>
      <c r="F14" s="62"/>
      <c r="G14" s="61"/>
      <c r="H14" s="62"/>
      <c r="I14" s="62"/>
      <c r="J14" s="63"/>
    </row>
    <row r="15" spans="1:25" ht="30" customHeight="1">
      <c r="A15" s="59"/>
      <c r="B15" s="59"/>
      <c r="C15" s="60"/>
      <c r="D15" s="61"/>
      <c r="E15" s="62"/>
      <c r="F15" s="62"/>
      <c r="G15" s="61"/>
      <c r="H15" s="62"/>
      <c r="I15" s="62"/>
      <c r="J15" s="63"/>
    </row>
    <row r="16" spans="1:25" ht="30" customHeight="1">
      <c r="A16" s="59"/>
      <c r="B16" s="59"/>
      <c r="C16" s="60"/>
      <c r="D16" s="61"/>
      <c r="E16" s="62"/>
      <c r="F16" s="62"/>
      <c r="G16" s="61"/>
      <c r="H16" s="62"/>
      <c r="I16" s="62"/>
      <c r="J16" s="63"/>
    </row>
    <row r="17" spans="1:13" ht="30" customHeight="1">
      <c r="A17" s="59"/>
      <c r="B17" s="59"/>
      <c r="C17" s="60"/>
      <c r="D17" s="61"/>
      <c r="E17" s="62"/>
      <c r="F17" s="62"/>
      <c r="G17" s="61"/>
      <c r="H17" s="62"/>
      <c r="I17" s="62"/>
      <c r="J17" s="63"/>
    </row>
    <row r="18" spans="1:13" ht="30" customHeight="1">
      <c r="A18" s="59"/>
      <c r="B18" s="59"/>
      <c r="C18" s="60"/>
      <c r="D18" s="61"/>
      <c r="E18" s="62"/>
      <c r="F18" s="62"/>
      <c r="G18" s="61"/>
      <c r="H18" s="62"/>
      <c r="I18" s="62"/>
      <c r="J18" s="63"/>
    </row>
    <row r="19" spans="1:13" ht="30" customHeight="1">
      <c r="A19" s="59"/>
      <c r="B19" s="59"/>
      <c r="C19" s="60"/>
      <c r="D19" s="61"/>
      <c r="E19" s="62"/>
      <c r="F19" s="62"/>
      <c r="G19" s="61"/>
      <c r="H19" s="62"/>
      <c r="I19" s="62"/>
      <c r="J19" s="63"/>
    </row>
    <row r="20" spans="1:13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3" ht="30" customHeight="1">
      <c r="A21" s="59"/>
      <c r="B21" s="59"/>
      <c r="C21" s="60"/>
      <c r="D21" s="61"/>
      <c r="E21" s="62"/>
      <c r="F21" s="62"/>
      <c r="G21" s="61"/>
      <c r="H21" s="62"/>
      <c r="I21" s="62"/>
      <c r="J21" s="63"/>
    </row>
    <row r="22" spans="1:13" ht="30" customHeight="1">
      <c r="A22" s="69" t="s">
        <v>43</v>
      </c>
      <c r="B22" s="59"/>
      <c r="C22" s="60"/>
      <c r="D22" s="61"/>
      <c r="E22" s="62"/>
      <c r="F22" s="62"/>
      <c r="G22" s="61"/>
      <c r="H22" s="62"/>
      <c r="I22" s="62"/>
      <c r="J22" s="75"/>
    </row>
    <row r="23" spans="1:13" ht="24">
      <c r="B23" s="64"/>
      <c r="J23" s="65" t="s">
        <v>0</v>
      </c>
    </row>
    <row r="24" spans="1:13" ht="15" customHeight="1">
      <c r="B24" s="64"/>
      <c r="J24" s="65"/>
    </row>
    <row r="25" spans="1:13" ht="15" customHeight="1">
      <c r="B25" s="64"/>
      <c r="J25" s="65"/>
    </row>
    <row r="26" spans="1:13" ht="15" customHeight="1">
      <c r="A26" s="55"/>
      <c r="B26" s="70"/>
      <c r="C26" s="55"/>
      <c r="D26" s="55"/>
      <c r="E26" s="71"/>
      <c r="F26" s="71"/>
      <c r="G26" s="55"/>
      <c r="H26" s="71"/>
      <c r="I26" s="71"/>
      <c r="J26" s="73"/>
      <c r="K26" s="55"/>
      <c r="L26" s="55"/>
      <c r="M26" s="55"/>
    </row>
    <row r="27" spans="1:13">
      <c r="A27" s="55"/>
      <c r="B27" s="55"/>
      <c r="C27" s="55"/>
      <c r="D27" s="55"/>
      <c r="E27" s="71"/>
      <c r="F27" s="71"/>
      <c r="G27" s="55"/>
      <c r="H27" s="71"/>
      <c r="I27" s="71"/>
      <c r="J27" s="55"/>
      <c r="K27" s="55"/>
      <c r="L27" s="55"/>
      <c r="M27" s="55"/>
    </row>
    <row r="28" spans="1:13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  <c r="M28" s="55"/>
    </row>
    <row r="29" spans="1:13">
      <c r="A29" s="55"/>
      <c r="B29" s="55"/>
      <c r="C29" s="55"/>
      <c r="D29" s="55"/>
      <c r="E29" s="71"/>
      <c r="F29" s="71"/>
      <c r="G29" s="55"/>
      <c r="H29" s="71"/>
      <c r="I29" s="71"/>
      <c r="J29" s="55"/>
      <c r="K29" s="55"/>
      <c r="L29" s="55"/>
      <c r="M29" s="55"/>
    </row>
    <row r="30" spans="1:13">
      <c r="A30" s="55"/>
      <c r="B30" s="55"/>
      <c r="C30" s="55"/>
      <c r="D30" s="55"/>
      <c r="E30" s="71"/>
      <c r="F30" s="71"/>
      <c r="G30" s="55"/>
      <c r="H30" s="71"/>
      <c r="I30" s="71"/>
      <c r="J30" s="55"/>
      <c r="K30" s="55"/>
      <c r="L30" s="55"/>
      <c r="M30" s="55"/>
    </row>
    <row r="31" spans="1:13">
      <c r="A31" s="55"/>
      <c r="B31" s="55"/>
      <c r="C31" s="55"/>
      <c r="D31" s="55"/>
      <c r="E31" s="71"/>
      <c r="F31" s="71"/>
      <c r="G31" s="55"/>
      <c r="H31" s="71"/>
      <c r="I31" s="71"/>
      <c r="J31" s="55"/>
      <c r="K31" s="55"/>
      <c r="L31" s="55"/>
      <c r="M31" s="55"/>
    </row>
    <row r="32" spans="1:13">
      <c r="A32" s="55"/>
      <c r="B32" s="55"/>
      <c r="C32" s="55"/>
      <c r="D32" s="55"/>
      <c r="E32" s="71"/>
      <c r="F32" s="71"/>
      <c r="G32" s="55"/>
      <c r="H32" s="71"/>
      <c r="I32" s="71"/>
      <c r="J32" s="55"/>
      <c r="K32" s="55"/>
      <c r="L32" s="55"/>
      <c r="M32" s="55"/>
    </row>
    <row r="33" spans="1:13">
      <c r="A33" s="55"/>
      <c r="B33" s="55"/>
      <c r="C33" s="55"/>
      <c r="D33" s="55"/>
      <c r="E33" s="71"/>
      <c r="F33" s="71"/>
      <c r="G33" s="55"/>
      <c r="H33" s="71"/>
      <c r="I33" s="71"/>
      <c r="J33" s="55"/>
      <c r="K33" s="55"/>
      <c r="L33" s="55"/>
      <c r="M33" s="55"/>
    </row>
    <row r="34" spans="1:13">
      <c r="A34" s="55"/>
      <c r="B34" s="55"/>
      <c r="C34" s="55"/>
      <c r="D34" s="55"/>
      <c r="E34" s="71"/>
      <c r="F34" s="71"/>
      <c r="G34" s="55"/>
      <c r="H34" s="71"/>
      <c r="I34" s="71"/>
      <c r="J34" s="55"/>
      <c r="K34" s="55"/>
      <c r="L34" s="55"/>
      <c r="M34" s="55"/>
    </row>
    <row r="35" spans="1:13">
      <c r="A35" s="55"/>
      <c r="B35" s="55"/>
      <c r="C35" s="55"/>
      <c r="D35" s="55"/>
      <c r="E35" s="71"/>
      <c r="F35" s="71"/>
      <c r="G35" s="55"/>
      <c r="H35" s="71"/>
      <c r="I35" s="71"/>
      <c r="J35" s="55"/>
      <c r="K35" s="55"/>
      <c r="L35" s="55"/>
      <c r="M35" s="55"/>
    </row>
    <row r="36" spans="1:13">
      <c r="A36" s="55"/>
      <c r="B36" s="55"/>
      <c r="C36" s="55"/>
      <c r="D36" s="55"/>
      <c r="E36" s="71"/>
      <c r="F36" s="71"/>
      <c r="G36" s="55"/>
      <c r="H36" s="71"/>
      <c r="I36" s="71"/>
      <c r="J36" s="55"/>
      <c r="K36" s="55"/>
      <c r="L36" s="55"/>
      <c r="M36" s="55"/>
    </row>
    <row r="37" spans="1:13">
      <c r="A37" s="55"/>
      <c r="B37" s="55"/>
      <c r="C37" s="55"/>
      <c r="D37" s="55"/>
      <c r="E37" s="71"/>
      <c r="F37" s="71"/>
      <c r="G37" s="55"/>
      <c r="H37" s="71"/>
      <c r="I37" s="71"/>
      <c r="J37" s="55"/>
      <c r="K37" s="55"/>
      <c r="L37" s="55"/>
      <c r="M37" s="55"/>
    </row>
    <row r="38" spans="1:13">
      <c r="A38" s="55"/>
      <c r="B38" s="55"/>
      <c r="C38" s="55"/>
      <c r="D38" s="55"/>
      <c r="E38" s="71"/>
      <c r="F38" s="71"/>
      <c r="G38" s="55"/>
      <c r="H38" s="71"/>
      <c r="I38" s="71"/>
      <c r="J38" s="55"/>
      <c r="K38" s="55"/>
      <c r="L38" s="55"/>
      <c r="M38" s="55"/>
    </row>
    <row r="39" spans="1:13">
      <c r="A39" s="55"/>
      <c r="B39" s="55"/>
      <c r="C39" s="55"/>
      <c r="D39" s="55"/>
      <c r="E39" s="71"/>
      <c r="F39" s="71"/>
      <c r="G39" s="55"/>
      <c r="H39" s="71"/>
      <c r="I39" s="71"/>
      <c r="J39" s="55"/>
      <c r="K39" s="55"/>
      <c r="L39" s="55"/>
      <c r="M39" s="55"/>
    </row>
  </sheetData>
  <mergeCells count="3">
    <mergeCell ref="G7:I7"/>
    <mergeCell ref="C2:F3"/>
    <mergeCell ref="G2:H3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Y57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95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644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538</v>
      </c>
      <c r="B9" s="59" t="s">
        <v>449</v>
      </c>
      <c r="C9" s="60" t="s">
        <v>277</v>
      </c>
      <c r="D9" s="61">
        <v>1</v>
      </c>
      <c r="E9" s="13"/>
      <c r="F9" s="62"/>
      <c r="G9" s="61"/>
      <c r="H9" s="62"/>
      <c r="I9" s="62"/>
      <c r="J9" s="63" t="s">
        <v>326</v>
      </c>
    </row>
    <row r="10" spans="1:25" ht="30" customHeight="1">
      <c r="A10" s="168" t="s">
        <v>307</v>
      </c>
      <c r="B10" s="59" t="s">
        <v>450</v>
      </c>
      <c r="C10" s="60" t="s">
        <v>277</v>
      </c>
      <c r="D10" s="61">
        <v>3</v>
      </c>
      <c r="E10" s="13"/>
      <c r="F10" s="62"/>
      <c r="G10" s="61"/>
      <c r="H10" s="62"/>
      <c r="I10" s="62"/>
      <c r="J10" s="75" t="s">
        <v>326</v>
      </c>
    </row>
    <row r="11" spans="1:25" ht="30" customHeight="1">
      <c r="A11" s="168" t="s">
        <v>307</v>
      </c>
      <c r="B11" s="59" t="s">
        <v>451</v>
      </c>
      <c r="C11" s="60" t="s">
        <v>277</v>
      </c>
      <c r="D11" s="61">
        <v>1</v>
      </c>
      <c r="E11" s="13"/>
      <c r="F11" s="62"/>
      <c r="G11" s="61"/>
      <c r="H11" s="62"/>
      <c r="I11" s="62"/>
      <c r="J11" s="75" t="s">
        <v>326</v>
      </c>
    </row>
    <row r="12" spans="1:25" ht="30" customHeight="1">
      <c r="A12" s="59" t="s">
        <v>263</v>
      </c>
      <c r="B12" s="59" t="s">
        <v>298</v>
      </c>
      <c r="C12" s="60" t="s">
        <v>275</v>
      </c>
      <c r="D12" s="61">
        <v>0.09</v>
      </c>
      <c r="E12" s="13"/>
      <c r="F12" s="62"/>
      <c r="G12" s="61"/>
      <c r="H12" s="62"/>
      <c r="I12" s="62"/>
      <c r="J12" s="63" t="s">
        <v>374</v>
      </c>
    </row>
    <row r="13" spans="1:25" ht="30" customHeight="1">
      <c r="A13" s="113" t="s">
        <v>263</v>
      </c>
      <c r="B13" s="113" t="s">
        <v>299</v>
      </c>
      <c r="C13" s="60" t="s">
        <v>275</v>
      </c>
      <c r="D13" s="61">
        <v>1.48</v>
      </c>
      <c r="E13" s="13"/>
      <c r="F13" s="62"/>
      <c r="G13" s="61"/>
      <c r="H13" s="62"/>
      <c r="I13" s="62"/>
      <c r="J13" s="108" t="s">
        <v>317</v>
      </c>
    </row>
    <row r="14" spans="1:25" ht="30" customHeight="1">
      <c r="A14" s="113" t="s">
        <v>264</v>
      </c>
      <c r="B14" s="113" t="s">
        <v>265</v>
      </c>
      <c r="C14" s="60" t="s">
        <v>276</v>
      </c>
      <c r="D14" s="61">
        <v>2.52</v>
      </c>
      <c r="E14" s="13"/>
      <c r="F14" s="62"/>
      <c r="G14" s="61"/>
      <c r="H14" s="62"/>
      <c r="I14" s="62"/>
      <c r="J14" s="108" t="s">
        <v>318</v>
      </c>
    </row>
    <row r="15" spans="1:25" s="112" customFormat="1" ht="30" customHeight="1">
      <c r="A15" s="113" t="s">
        <v>266</v>
      </c>
      <c r="B15" s="113"/>
      <c r="C15" s="114" t="s">
        <v>276</v>
      </c>
      <c r="D15" s="111">
        <v>0.62</v>
      </c>
      <c r="E15" s="13"/>
      <c r="F15" s="13"/>
      <c r="G15" s="111"/>
      <c r="H15" s="13"/>
      <c r="I15" s="13"/>
      <c r="J15" s="108" t="s">
        <v>293</v>
      </c>
    </row>
    <row r="16" spans="1:25" s="112" customFormat="1" ht="30" customHeight="1">
      <c r="A16" s="113" t="s">
        <v>267</v>
      </c>
      <c r="B16" s="113" t="s">
        <v>268</v>
      </c>
      <c r="C16" s="114" t="s">
        <v>276</v>
      </c>
      <c r="D16" s="111">
        <v>9.98</v>
      </c>
      <c r="E16" s="13"/>
      <c r="F16" s="13"/>
      <c r="G16" s="111"/>
      <c r="H16" s="13"/>
      <c r="I16" s="13"/>
      <c r="J16" s="108" t="s">
        <v>319</v>
      </c>
    </row>
    <row r="17" spans="1:25" s="112" customFormat="1" ht="30" customHeight="1">
      <c r="A17" s="113" t="s">
        <v>269</v>
      </c>
      <c r="B17" s="113" t="s">
        <v>300</v>
      </c>
      <c r="C17" s="114" t="s">
        <v>275</v>
      </c>
      <c r="D17" s="111">
        <v>124</v>
      </c>
      <c r="E17" s="13"/>
      <c r="F17" s="13"/>
      <c r="G17" s="111"/>
      <c r="H17" s="13"/>
      <c r="I17" s="13"/>
      <c r="J17" s="108" t="s">
        <v>320</v>
      </c>
    </row>
    <row r="18" spans="1:25" ht="30" customHeight="1">
      <c r="A18" s="59" t="s">
        <v>270</v>
      </c>
      <c r="B18" s="59" t="s">
        <v>301</v>
      </c>
      <c r="C18" s="60" t="s">
        <v>275</v>
      </c>
      <c r="D18" s="61">
        <v>106</v>
      </c>
      <c r="E18" s="13"/>
      <c r="F18" s="13"/>
      <c r="G18" s="61"/>
      <c r="H18" s="62"/>
      <c r="I18" s="62"/>
      <c r="J18" s="63" t="s">
        <v>321</v>
      </c>
    </row>
    <row r="19" spans="1:25" ht="30" customHeight="1">
      <c r="A19" s="59" t="s">
        <v>271</v>
      </c>
      <c r="B19" s="59" t="s">
        <v>302</v>
      </c>
      <c r="C19" s="60" t="s">
        <v>275</v>
      </c>
      <c r="D19" s="61">
        <v>18.399999999999999</v>
      </c>
      <c r="E19" s="13"/>
      <c r="F19" s="13"/>
      <c r="G19" s="61"/>
      <c r="H19" s="62"/>
      <c r="I19" s="62"/>
      <c r="J19" s="63" t="s">
        <v>322</v>
      </c>
    </row>
    <row r="20" spans="1:25" ht="30" customHeight="1">
      <c r="A20" s="113" t="s">
        <v>303</v>
      </c>
      <c r="B20" s="113"/>
      <c r="C20" s="114" t="s">
        <v>275</v>
      </c>
      <c r="D20" s="111">
        <v>18.399999999999999</v>
      </c>
      <c r="E20" s="13"/>
      <c r="F20" s="13"/>
      <c r="G20" s="61"/>
      <c r="H20" s="62"/>
      <c r="I20" s="62"/>
      <c r="J20" s="63" t="s">
        <v>323</v>
      </c>
    </row>
    <row r="21" spans="1:25" ht="30" customHeight="1">
      <c r="A21" s="113" t="s">
        <v>272</v>
      </c>
      <c r="B21" s="113" t="s">
        <v>301</v>
      </c>
      <c r="C21" s="114" t="s">
        <v>304</v>
      </c>
      <c r="D21" s="111">
        <v>12.7</v>
      </c>
      <c r="E21" s="13"/>
      <c r="F21" s="13"/>
      <c r="G21" s="61"/>
      <c r="H21" s="62"/>
      <c r="I21" s="62"/>
      <c r="J21" s="63" t="s">
        <v>321</v>
      </c>
    </row>
    <row r="22" spans="1:25" ht="30" customHeight="1">
      <c r="A22" s="113" t="s">
        <v>305</v>
      </c>
      <c r="B22" s="113"/>
      <c r="C22" s="114" t="s">
        <v>275</v>
      </c>
      <c r="D22" s="111">
        <v>12.7</v>
      </c>
      <c r="E22" s="13"/>
      <c r="F22" s="13"/>
      <c r="G22" s="61"/>
      <c r="H22" s="62"/>
      <c r="I22" s="62"/>
      <c r="J22" s="63" t="s">
        <v>324</v>
      </c>
    </row>
    <row r="23" spans="1:25" ht="24">
      <c r="B23" s="64"/>
      <c r="J23" s="65" t="s">
        <v>0</v>
      </c>
    </row>
    <row r="24" spans="1:25" ht="20.100000000000001" customHeight="1">
      <c r="B24" s="64"/>
      <c r="J24" s="65"/>
    </row>
    <row r="25" spans="1:25" ht="30" customHeight="1">
      <c r="A25"/>
      <c r="B25"/>
      <c r="C25"/>
      <c r="D25"/>
      <c r="E25"/>
      <c r="F25"/>
      <c r="G25"/>
      <c r="H25"/>
      <c r="I25"/>
      <c r="J25"/>
    </row>
    <row r="26" spans="1:25" ht="30" customHeight="1">
      <c r="A26"/>
      <c r="B26"/>
      <c r="C26"/>
      <c r="D26"/>
      <c r="E26"/>
      <c r="F26"/>
      <c r="G26"/>
      <c r="H26"/>
      <c r="I26"/>
      <c r="J26"/>
    </row>
    <row r="27" spans="1:25" ht="30" customHeight="1">
      <c r="A27"/>
      <c r="B27"/>
      <c r="C27"/>
      <c r="D27"/>
      <c r="E27"/>
      <c r="F27"/>
      <c r="G27"/>
      <c r="H27"/>
      <c r="I27"/>
      <c r="J27"/>
    </row>
    <row r="28" spans="1:25" ht="17.100000000000001" customHeight="1">
      <c r="I28" s="49" t="str">
        <f>I6</f>
        <v>第  6  号表</v>
      </c>
      <c r="J28" s="49"/>
    </row>
    <row r="29" spans="1:25" ht="15" customHeight="1">
      <c r="A29" s="50"/>
      <c r="B29" s="51" t="s">
        <v>34</v>
      </c>
      <c r="C29" s="51" t="s">
        <v>35</v>
      </c>
      <c r="D29" s="52" t="s">
        <v>36</v>
      </c>
      <c r="E29" s="53"/>
      <c r="F29" s="53"/>
      <c r="G29" s="447" t="s">
        <v>37</v>
      </c>
      <c r="H29" s="448"/>
      <c r="I29" s="449"/>
      <c r="J29" s="54"/>
    </row>
    <row r="30" spans="1:25" ht="15" customHeight="1">
      <c r="A30" s="56" t="s">
        <v>38</v>
      </c>
      <c r="B30" s="56" t="s">
        <v>39</v>
      </c>
      <c r="C30" s="56" t="s">
        <v>40</v>
      </c>
      <c r="D30" s="56" t="s">
        <v>6</v>
      </c>
      <c r="E30" s="57" t="s">
        <v>8</v>
      </c>
      <c r="F30" s="57" t="s">
        <v>9</v>
      </c>
      <c r="G30" s="56" t="s">
        <v>6</v>
      </c>
      <c r="H30" s="57" t="s">
        <v>8</v>
      </c>
      <c r="I30" s="57" t="s">
        <v>9</v>
      </c>
      <c r="J30" s="58" t="s">
        <v>41</v>
      </c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</row>
    <row r="31" spans="1:25" ht="30" customHeight="1">
      <c r="A31" s="113" t="s">
        <v>273</v>
      </c>
      <c r="B31" s="113" t="s">
        <v>274</v>
      </c>
      <c r="C31" s="114" t="s">
        <v>306</v>
      </c>
      <c r="D31" s="111">
        <v>0.68</v>
      </c>
      <c r="E31" s="13"/>
      <c r="F31" s="13"/>
      <c r="G31" s="61"/>
      <c r="H31" s="62"/>
      <c r="I31" s="62"/>
      <c r="J31" s="63" t="s">
        <v>325</v>
      </c>
    </row>
    <row r="32" spans="1:25" ht="30" customHeight="1">
      <c r="A32" s="113"/>
      <c r="B32" s="113"/>
      <c r="C32" s="60"/>
      <c r="D32" s="61"/>
      <c r="E32" s="13"/>
      <c r="F32" s="62"/>
      <c r="G32" s="61"/>
      <c r="H32" s="62"/>
      <c r="I32" s="62"/>
      <c r="J32" s="108"/>
    </row>
    <row r="33" spans="1:13" s="112" customFormat="1" ht="30" customHeight="1">
      <c r="A33" s="113"/>
      <c r="B33" s="113"/>
      <c r="C33" s="114"/>
      <c r="D33" s="111"/>
      <c r="E33" s="13"/>
      <c r="F33" s="13"/>
      <c r="G33" s="111"/>
      <c r="H33" s="13"/>
      <c r="I33" s="13"/>
      <c r="J33" s="108"/>
    </row>
    <row r="34" spans="1:13" s="112" customFormat="1" ht="30" customHeight="1">
      <c r="A34" s="113"/>
      <c r="B34" s="113"/>
      <c r="C34" s="114"/>
      <c r="D34" s="111"/>
      <c r="E34" s="13"/>
      <c r="F34" s="13"/>
      <c r="G34" s="111"/>
      <c r="H34" s="13"/>
      <c r="I34" s="13"/>
      <c r="J34" s="108"/>
    </row>
    <row r="35" spans="1:13" s="112" customFormat="1" ht="30" customHeight="1">
      <c r="A35" s="113"/>
      <c r="B35" s="113"/>
      <c r="C35" s="114"/>
      <c r="D35" s="111"/>
      <c r="E35" s="13"/>
      <c r="F35" s="13"/>
      <c r="G35" s="111"/>
      <c r="H35" s="13"/>
      <c r="I35" s="13"/>
      <c r="J35" s="108"/>
    </row>
    <row r="36" spans="1:13" ht="30" customHeight="1">
      <c r="A36" s="59"/>
      <c r="B36" s="59"/>
      <c r="C36" s="60"/>
      <c r="D36" s="61"/>
      <c r="E36" s="13"/>
      <c r="F36" s="13"/>
      <c r="G36" s="61"/>
      <c r="H36" s="62"/>
      <c r="I36" s="62"/>
      <c r="J36" s="63"/>
    </row>
    <row r="37" spans="1:13" ht="30" customHeight="1">
      <c r="A37" s="59"/>
      <c r="B37" s="59"/>
      <c r="C37" s="60"/>
      <c r="D37" s="61"/>
      <c r="E37" s="13"/>
      <c r="F37" s="13"/>
      <c r="G37" s="61"/>
      <c r="H37" s="62"/>
      <c r="I37" s="62"/>
      <c r="J37" s="63"/>
    </row>
    <row r="38" spans="1:13" ht="30" customHeight="1">
      <c r="A38" s="59"/>
      <c r="B38" s="59"/>
      <c r="C38" s="60"/>
      <c r="D38" s="61"/>
      <c r="E38" s="13"/>
      <c r="F38" s="13"/>
      <c r="G38" s="61"/>
      <c r="H38" s="62"/>
      <c r="I38" s="62"/>
      <c r="J38" s="63"/>
    </row>
    <row r="39" spans="1:13" ht="30" customHeight="1">
      <c r="A39" s="59"/>
      <c r="B39" s="59"/>
      <c r="C39" s="60"/>
      <c r="D39" s="61"/>
      <c r="E39" s="13"/>
      <c r="F39" s="13"/>
      <c r="G39" s="61"/>
      <c r="H39" s="62"/>
      <c r="I39" s="62"/>
      <c r="J39" s="63"/>
    </row>
    <row r="40" spans="1:13" ht="30" customHeight="1">
      <c r="A40" s="59"/>
      <c r="B40" s="59"/>
      <c r="C40" s="60"/>
      <c r="D40" s="61"/>
      <c r="E40" s="13"/>
      <c r="F40" s="13"/>
      <c r="G40" s="61"/>
      <c r="H40" s="62"/>
      <c r="I40" s="62"/>
      <c r="J40" s="63"/>
    </row>
    <row r="41" spans="1:13" ht="30" customHeight="1">
      <c r="A41" s="59"/>
      <c r="B41" s="59"/>
      <c r="C41" s="60"/>
      <c r="D41" s="61"/>
      <c r="E41" s="13"/>
      <c r="F41" s="62"/>
      <c r="G41" s="61"/>
      <c r="H41" s="62"/>
      <c r="I41" s="62"/>
      <c r="J41" s="63"/>
    </row>
    <row r="42" spans="1:13" ht="30" customHeight="1">
      <c r="A42" s="59"/>
      <c r="B42" s="59"/>
      <c r="C42" s="60"/>
      <c r="D42" s="61"/>
      <c r="E42" s="62"/>
      <c r="F42" s="62"/>
      <c r="G42" s="61"/>
      <c r="H42" s="62"/>
      <c r="I42" s="62"/>
      <c r="J42" s="63"/>
    </row>
    <row r="43" spans="1:13" ht="30" customHeight="1">
      <c r="A43" s="69"/>
      <c r="B43" s="59"/>
      <c r="C43" s="60"/>
      <c r="D43" s="61"/>
      <c r="E43" s="62"/>
      <c r="F43" s="62"/>
      <c r="G43" s="61"/>
      <c r="H43" s="62"/>
      <c r="I43" s="62"/>
      <c r="J43" s="75"/>
    </row>
    <row r="44" spans="1:13" ht="30" customHeight="1">
      <c r="A44" s="69" t="s">
        <v>43</v>
      </c>
      <c r="B44" s="59"/>
      <c r="C44" s="60"/>
      <c r="D44" s="61"/>
      <c r="E44" s="13"/>
      <c r="F44" s="62"/>
      <c r="G44" s="61"/>
      <c r="H44" s="62"/>
      <c r="I44" s="62"/>
      <c r="J44" s="63"/>
    </row>
    <row r="45" spans="1:13" ht="24">
      <c r="B45" s="64"/>
      <c r="J45" s="65" t="s">
        <v>0</v>
      </c>
    </row>
    <row r="46" spans="1:13" ht="15" customHeight="1">
      <c r="B46" s="64"/>
      <c r="J46" s="65"/>
    </row>
    <row r="47" spans="1:13" ht="15" customHeight="1">
      <c r="B47" s="64"/>
      <c r="J47" s="65"/>
    </row>
    <row r="48" spans="1:13" ht="15" customHeight="1">
      <c r="A48" s="55"/>
      <c r="B48" s="70"/>
      <c r="C48" s="55"/>
      <c r="D48" s="55"/>
      <c r="E48" s="71"/>
      <c r="F48" s="71"/>
      <c r="G48" s="55"/>
      <c r="H48" s="71"/>
      <c r="I48" s="71"/>
      <c r="J48" s="73"/>
      <c r="K48" s="55"/>
      <c r="L48" s="55"/>
      <c r="M48" s="55"/>
    </row>
    <row r="49" spans="1:13">
      <c r="A49" s="55"/>
      <c r="B49" s="55"/>
      <c r="C49" s="55"/>
      <c r="D49" s="55"/>
      <c r="E49" s="71"/>
      <c r="F49" s="71"/>
      <c r="G49" s="55"/>
      <c r="H49" s="71"/>
      <c r="I49" s="71"/>
      <c r="J49" s="55"/>
      <c r="K49" s="55"/>
      <c r="L49" s="55"/>
      <c r="M49" s="55"/>
    </row>
    <row r="50" spans="1:13">
      <c r="A50" s="55"/>
      <c r="B50" s="55"/>
      <c r="C50" s="55"/>
      <c r="D50" s="55"/>
      <c r="E50" s="71"/>
      <c r="F50" s="71"/>
      <c r="G50" s="55"/>
      <c r="H50" s="71"/>
      <c r="I50" s="71"/>
      <c r="J50" s="55"/>
      <c r="K50" s="55"/>
      <c r="L50" s="55"/>
      <c r="M50" s="55"/>
    </row>
    <row r="51" spans="1:13">
      <c r="A51" s="55"/>
      <c r="B51" s="55"/>
      <c r="C51" s="55"/>
      <c r="D51" s="55"/>
      <c r="E51" s="71"/>
      <c r="F51" s="71"/>
      <c r="G51" s="55"/>
      <c r="H51" s="71"/>
      <c r="I51" s="71"/>
      <c r="J51" s="55"/>
      <c r="K51" s="55"/>
      <c r="L51" s="55"/>
      <c r="M51" s="55"/>
    </row>
    <row r="52" spans="1:13">
      <c r="A52" s="55"/>
      <c r="B52" s="55"/>
      <c r="C52" s="55"/>
      <c r="D52" s="55"/>
      <c r="E52" s="71"/>
      <c r="F52" s="71"/>
      <c r="G52" s="55"/>
      <c r="H52" s="71"/>
      <c r="I52" s="71"/>
      <c r="J52" s="55"/>
      <c r="K52" s="55"/>
      <c r="L52" s="55"/>
      <c r="M52" s="55"/>
    </row>
    <row r="53" spans="1:13">
      <c r="A53" s="55"/>
      <c r="B53" s="55"/>
      <c r="C53" s="55"/>
      <c r="D53" s="55"/>
      <c r="E53" s="71"/>
      <c r="F53" s="71"/>
      <c r="G53" s="55"/>
      <c r="H53" s="71"/>
      <c r="I53" s="71"/>
      <c r="J53" s="55"/>
      <c r="K53" s="55"/>
      <c r="L53" s="55"/>
      <c r="M53" s="55"/>
    </row>
    <row r="54" spans="1:13">
      <c r="A54" s="55"/>
      <c r="B54" s="55"/>
      <c r="C54" s="55"/>
      <c r="D54" s="55"/>
      <c r="E54" s="71"/>
      <c r="F54" s="71"/>
      <c r="G54" s="55"/>
      <c r="H54" s="71"/>
      <c r="I54" s="71"/>
      <c r="J54" s="55"/>
      <c r="K54" s="55"/>
      <c r="L54" s="55"/>
      <c r="M54" s="55"/>
    </row>
    <row r="55" spans="1:13">
      <c r="A55" s="55"/>
      <c r="B55" s="55"/>
      <c r="C55" s="55"/>
      <c r="D55" s="55"/>
      <c r="E55" s="71"/>
      <c r="F55" s="71"/>
      <c r="G55" s="55"/>
      <c r="H55" s="71"/>
      <c r="I55" s="71"/>
      <c r="J55" s="55"/>
      <c r="K55" s="55"/>
      <c r="L55" s="55"/>
      <c r="M55" s="55"/>
    </row>
    <row r="56" spans="1:13">
      <c r="A56" s="55"/>
      <c r="B56" s="55"/>
      <c r="C56" s="55"/>
      <c r="D56" s="55"/>
      <c r="E56" s="71"/>
      <c r="F56" s="71"/>
      <c r="G56" s="55"/>
      <c r="H56" s="71"/>
      <c r="I56" s="71"/>
      <c r="J56" s="55"/>
      <c r="K56" s="55"/>
      <c r="L56" s="55"/>
      <c r="M56" s="55"/>
    </row>
    <row r="57" spans="1:13">
      <c r="A57" s="55"/>
      <c r="B57" s="55"/>
      <c r="C57" s="55"/>
      <c r="D57" s="55"/>
      <c r="E57" s="71"/>
      <c r="F57" s="71"/>
      <c r="G57" s="55"/>
      <c r="H57" s="71"/>
      <c r="I57" s="71"/>
      <c r="J57" s="55"/>
      <c r="K57" s="55"/>
      <c r="L57" s="55"/>
      <c r="M57" s="55"/>
    </row>
  </sheetData>
  <mergeCells count="4">
    <mergeCell ref="G7:I7"/>
    <mergeCell ref="C2:F3"/>
    <mergeCell ref="G2:H3"/>
    <mergeCell ref="G29:I29"/>
  </mergeCells>
  <phoneticPr fontId="30"/>
  <pageMargins left="0.51181102362204722" right="0.35433070866141736" top="0" bottom="0" header="0" footer="0"/>
  <pageSetup paperSize="9" orientation="landscape" r:id="rId1"/>
  <headerFooter alignWithMargins="0"/>
  <rowBreaks count="1" manualBreakCount="1">
    <brk id="23" max="10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view="pageBreakPreview" zoomScaleNormal="100" zoomScaleSheetLayoutView="100" workbookViewId="0">
      <selection activeCell="D9" sqref="D9"/>
    </sheetView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292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296</v>
      </c>
      <c r="H5" s="45" t="s">
        <v>33</v>
      </c>
    </row>
    <row r="6" spans="1:25" ht="15" customHeight="1">
      <c r="I6" s="49" t="s">
        <v>643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294</v>
      </c>
      <c r="B9" s="75"/>
      <c r="C9" s="60" t="s">
        <v>295</v>
      </c>
      <c r="D9" s="61"/>
      <c r="E9" s="13"/>
      <c r="F9" s="62"/>
      <c r="G9" s="61"/>
      <c r="H9" s="62"/>
      <c r="I9" s="62"/>
      <c r="J9" s="169" t="s">
        <v>376</v>
      </c>
      <c r="L9" s="362"/>
      <c r="M9" s="302"/>
    </row>
    <row r="10" spans="1:25" ht="30" customHeight="1">
      <c r="A10" s="59"/>
      <c r="B10" s="75"/>
      <c r="C10" s="60"/>
      <c r="D10" s="61"/>
      <c r="E10" s="62"/>
      <c r="F10" s="62"/>
      <c r="G10" s="61"/>
      <c r="H10" s="62"/>
      <c r="I10" s="62"/>
      <c r="J10" s="63"/>
    </row>
    <row r="11" spans="1:25" ht="30" customHeight="1">
      <c r="A11" s="59"/>
      <c r="B11" s="75"/>
      <c r="C11" s="60"/>
      <c r="D11" s="61"/>
      <c r="E11" s="62"/>
      <c r="F11" s="62"/>
      <c r="G11" s="61"/>
      <c r="H11" s="62"/>
      <c r="I11" s="62"/>
      <c r="J11" s="63"/>
    </row>
    <row r="12" spans="1:25" ht="30" customHeight="1">
      <c r="A12" s="59"/>
      <c r="B12" s="75"/>
      <c r="C12" s="60"/>
      <c r="D12" s="61"/>
      <c r="E12" s="62"/>
      <c r="F12" s="62"/>
      <c r="G12" s="61"/>
      <c r="H12" s="62"/>
      <c r="I12" s="62"/>
      <c r="J12" s="63"/>
    </row>
    <row r="13" spans="1:25" ht="30" customHeight="1">
      <c r="A13" s="59"/>
      <c r="B13" s="75"/>
      <c r="C13" s="60"/>
      <c r="D13" s="61"/>
      <c r="E13" s="62"/>
      <c r="F13" s="62"/>
      <c r="G13" s="61"/>
      <c r="H13" s="62"/>
      <c r="I13" s="62"/>
      <c r="J13" s="63"/>
    </row>
    <row r="14" spans="1:25" ht="30" customHeight="1">
      <c r="A14" s="59"/>
      <c r="B14" s="59"/>
      <c r="C14" s="60"/>
      <c r="D14" s="61"/>
      <c r="E14" s="62"/>
      <c r="F14" s="62"/>
      <c r="G14" s="61"/>
      <c r="H14" s="62"/>
      <c r="I14" s="62"/>
      <c r="J14" s="63"/>
    </row>
    <row r="15" spans="1:25" ht="30" customHeight="1">
      <c r="A15" s="59"/>
      <c r="B15" s="59"/>
      <c r="C15" s="60"/>
      <c r="D15" s="61"/>
      <c r="E15" s="62"/>
      <c r="F15" s="62"/>
      <c r="G15" s="61"/>
      <c r="H15" s="62"/>
      <c r="I15" s="62"/>
      <c r="J15" s="63"/>
    </row>
    <row r="16" spans="1:25" ht="30" customHeight="1">
      <c r="A16" s="59"/>
      <c r="B16" s="59"/>
      <c r="C16" s="60"/>
      <c r="D16" s="61"/>
      <c r="E16" s="62"/>
      <c r="F16" s="62"/>
      <c r="G16" s="61"/>
      <c r="H16" s="62"/>
      <c r="I16" s="62"/>
      <c r="J16" s="63"/>
    </row>
    <row r="17" spans="1:12" ht="30" customHeight="1">
      <c r="A17" s="59"/>
      <c r="B17" s="59"/>
      <c r="C17" s="60"/>
      <c r="D17" s="61"/>
      <c r="E17" s="62"/>
      <c r="F17" s="62"/>
      <c r="G17" s="61"/>
      <c r="H17" s="62"/>
      <c r="I17" s="62"/>
      <c r="J17" s="63"/>
    </row>
    <row r="18" spans="1:12" ht="30" customHeight="1">
      <c r="A18" s="69"/>
      <c r="B18" s="59"/>
      <c r="C18" s="60"/>
      <c r="D18" s="61"/>
      <c r="E18" s="62"/>
      <c r="F18" s="62"/>
      <c r="G18" s="61"/>
      <c r="H18" s="62"/>
      <c r="I18" s="62"/>
      <c r="J18" s="63"/>
    </row>
    <row r="19" spans="1:12" ht="30" customHeight="1">
      <c r="A19" s="59"/>
      <c r="B19" s="59"/>
      <c r="C19" s="60"/>
      <c r="D19" s="61"/>
      <c r="E19" s="62"/>
      <c r="F19" s="62"/>
      <c r="G19" s="61"/>
      <c r="H19" s="62"/>
      <c r="I19" s="62"/>
      <c r="J19" s="63"/>
    </row>
    <row r="20" spans="1:12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2" ht="30" customHeight="1">
      <c r="A21" s="59"/>
      <c r="B21" s="59"/>
      <c r="C21" s="60"/>
      <c r="D21" s="61"/>
      <c r="E21" s="62"/>
      <c r="F21" s="62"/>
      <c r="G21" s="61"/>
      <c r="H21" s="62"/>
      <c r="I21" s="62"/>
      <c r="J21" s="63"/>
    </row>
    <row r="22" spans="1:12" ht="30" customHeight="1">
      <c r="A22" s="69" t="s">
        <v>150</v>
      </c>
      <c r="B22" s="59"/>
      <c r="C22" s="60"/>
      <c r="D22" s="61"/>
      <c r="E22" s="62"/>
      <c r="F22" s="62"/>
      <c r="G22" s="61"/>
      <c r="H22" s="62"/>
      <c r="I22" s="62"/>
      <c r="J22" s="75"/>
    </row>
    <row r="23" spans="1:12" ht="24">
      <c r="B23" s="64"/>
      <c r="J23" s="65" t="s">
        <v>0</v>
      </c>
    </row>
    <row r="24" spans="1:12" ht="15" customHeight="1">
      <c r="B24" s="64"/>
      <c r="J24" s="65"/>
    </row>
    <row r="25" spans="1:12" ht="15" customHeight="1">
      <c r="B25" s="64"/>
      <c r="J25" s="65"/>
    </row>
    <row r="26" spans="1:12" ht="15" customHeight="1">
      <c r="A26" s="55"/>
      <c r="B26" s="70"/>
      <c r="C26" s="55"/>
      <c r="D26" s="55"/>
      <c r="E26" s="71"/>
      <c r="F26" s="71"/>
      <c r="G26" s="55"/>
      <c r="H26" s="71"/>
      <c r="I26" s="71"/>
      <c r="J26" s="73"/>
      <c r="K26" s="55"/>
      <c r="L26" s="55"/>
    </row>
    <row r="27" spans="1:12" ht="15" customHeight="1">
      <c r="A27" s="55"/>
      <c r="B27" s="70"/>
      <c r="C27" s="55"/>
      <c r="D27" s="55"/>
      <c r="E27" s="71"/>
      <c r="F27" s="71"/>
      <c r="G27" s="55"/>
      <c r="H27" s="71"/>
      <c r="I27" s="71"/>
      <c r="J27" s="72"/>
      <c r="K27" s="55"/>
      <c r="L27" s="55"/>
    </row>
    <row r="28" spans="1:12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</row>
    <row r="29" spans="1:12">
      <c r="A29" s="55"/>
      <c r="B29" s="55"/>
      <c r="C29" s="55"/>
      <c r="D29" s="55"/>
      <c r="E29" s="71"/>
      <c r="F29" s="71"/>
      <c r="G29" s="55"/>
      <c r="H29" s="71"/>
      <c r="I29" s="71"/>
      <c r="J29" s="55"/>
      <c r="K29" s="55"/>
      <c r="L29" s="55"/>
    </row>
    <row r="30" spans="1:12">
      <c r="A30" s="55"/>
      <c r="B30" s="55"/>
      <c r="C30" s="55"/>
      <c r="D30" s="55"/>
      <c r="E30" s="71"/>
      <c r="F30" s="71"/>
      <c r="G30" s="55"/>
      <c r="H30" s="71"/>
      <c r="I30" s="71"/>
      <c r="J30" s="55"/>
      <c r="K30" s="55"/>
      <c r="L30" s="55"/>
    </row>
    <row r="31" spans="1:12">
      <c r="A31" s="55"/>
      <c r="B31" s="55"/>
      <c r="C31" s="55"/>
      <c r="D31" s="55"/>
      <c r="E31" s="71"/>
      <c r="F31" s="71"/>
      <c r="G31" s="55"/>
      <c r="H31" s="71"/>
      <c r="I31" s="71"/>
      <c r="J31" s="55"/>
      <c r="K31" s="55"/>
      <c r="L31" s="55"/>
    </row>
    <row r="32" spans="1:12">
      <c r="A32" s="55"/>
      <c r="B32" s="55"/>
      <c r="C32" s="55"/>
      <c r="D32" s="55"/>
      <c r="E32" s="71"/>
      <c r="F32" s="71"/>
      <c r="G32" s="55"/>
      <c r="H32" s="71"/>
      <c r="I32" s="71"/>
      <c r="J32" s="55"/>
      <c r="K32" s="55"/>
      <c r="L32" s="55"/>
    </row>
    <row r="33" spans="1:12">
      <c r="A33" s="55"/>
      <c r="B33" s="55"/>
      <c r="C33" s="55"/>
      <c r="D33" s="55"/>
      <c r="E33" s="71"/>
      <c r="F33" s="71"/>
      <c r="G33" s="55"/>
      <c r="H33" s="71"/>
      <c r="I33" s="71"/>
      <c r="J33" s="55"/>
      <c r="K33" s="55"/>
      <c r="L33" s="55"/>
    </row>
    <row r="34" spans="1:12">
      <c r="A34" s="55"/>
      <c r="B34" s="55"/>
      <c r="C34" s="55"/>
      <c r="D34" s="55"/>
      <c r="E34" s="71"/>
      <c r="F34" s="71"/>
      <c r="G34" s="55"/>
      <c r="H34" s="71"/>
      <c r="I34" s="71"/>
      <c r="J34" s="55"/>
      <c r="K34" s="55"/>
      <c r="L34" s="55"/>
    </row>
    <row r="35" spans="1:12">
      <c r="A35" s="55"/>
      <c r="B35" s="55"/>
      <c r="C35" s="55"/>
      <c r="D35" s="55"/>
      <c r="E35" s="71"/>
      <c r="F35" s="71"/>
      <c r="G35" s="55"/>
      <c r="H35" s="71"/>
      <c r="I35" s="71"/>
      <c r="J35" s="55"/>
      <c r="K35" s="55"/>
      <c r="L35" s="55"/>
    </row>
    <row r="36" spans="1:12">
      <c r="A36" s="55"/>
      <c r="B36" s="55"/>
      <c r="C36" s="55"/>
      <c r="D36" s="55"/>
      <c r="E36" s="71"/>
      <c r="F36" s="71"/>
      <c r="G36" s="55"/>
      <c r="H36" s="71"/>
      <c r="I36" s="71"/>
      <c r="J36" s="55"/>
      <c r="K36" s="55"/>
      <c r="L36" s="55"/>
    </row>
    <row r="37" spans="1:12">
      <c r="A37" s="55"/>
      <c r="B37" s="55"/>
      <c r="C37" s="55"/>
      <c r="D37" s="55"/>
      <c r="E37" s="71"/>
      <c r="F37" s="71"/>
      <c r="G37" s="55"/>
      <c r="H37" s="71"/>
      <c r="I37" s="71"/>
      <c r="J37" s="55"/>
      <c r="K37" s="55"/>
      <c r="L37" s="55"/>
    </row>
    <row r="38" spans="1:12">
      <c r="A38" s="55"/>
      <c r="B38" s="55"/>
      <c r="C38" s="55"/>
      <c r="D38" s="55"/>
      <c r="E38" s="71"/>
      <c r="F38" s="71"/>
      <c r="G38" s="55"/>
      <c r="H38" s="71"/>
      <c r="I38" s="71"/>
      <c r="J38" s="55"/>
      <c r="K38" s="55"/>
      <c r="L38" s="55"/>
    </row>
    <row r="39" spans="1:12">
      <c r="A39" s="55"/>
      <c r="B39" s="55"/>
      <c r="C39" s="55"/>
      <c r="D39" s="55"/>
      <c r="E39" s="71"/>
      <c r="F39" s="71"/>
      <c r="G39" s="55"/>
      <c r="H39" s="71"/>
      <c r="I39" s="71"/>
      <c r="J39" s="55"/>
      <c r="K39" s="55"/>
      <c r="L39" s="55"/>
    </row>
    <row r="40" spans="1:12">
      <c r="A40" s="55"/>
      <c r="B40" s="55"/>
      <c r="C40" s="55"/>
      <c r="D40" s="55"/>
      <c r="E40" s="71"/>
      <c r="F40" s="71"/>
      <c r="G40" s="55"/>
      <c r="H40" s="71"/>
      <c r="I40" s="71"/>
      <c r="J40" s="55"/>
      <c r="K40" s="55"/>
      <c r="L40" s="55"/>
    </row>
    <row r="41" spans="1:12">
      <c r="A41" s="55"/>
      <c r="B41" s="55"/>
      <c r="C41" s="55"/>
      <c r="D41" s="55"/>
      <c r="E41" s="71"/>
      <c r="F41" s="71"/>
      <c r="G41" s="55"/>
      <c r="H41" s="71"/>
      <c r="I41" s="71"/>
      <c r="J41" s="55"/>
      <c r="K41" s="55"/>
      <c r="L41" s="55"/>
    </row>
    <row r="42" spans="1:12">
      <c r="A42" s="55"/>
      <c r="B42" s="55"/>
      <c r="C42" s="55"/>
      <c r="D42" s="55"/>
      <c r="E42" s="71"/>
      <c r="F42" s="71"/>
      <c r="G42" s="55"/>
      <c r="H42" s="71"/>
      <c r="I42" s="71"/>
      <c r="J42" s="55"/>
      <c r="K42" s="55"/>
      <c r="L42" s="55"/>
    </row>
    <row r="43" spans="1:12">
      <c r="A43" s="55"/>
      <c r="B43" s="55"/>
      <c r="C43" s="55"/>
      <c r="D43" s="55"/>
      <c r="E43" s="71"/>
      <c r="F43" s="71"/>
      <c r="G43" s="55"/>
      <c r="H43" s="71"/>
      <c r="I43" s="71"/>
      <c r="J43" s="55"/>
      <c r="K43" s="55"/>
      <c r="L43" s="55"/>
    </row>
  </sheetData>
  <mergeCells count="3">
    <mergeCell ref="C2:F3"/>
    <mergeCell ref="G2:H3"/>
    <mergeCell ref="G7:I7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102"/>
  <sheetViews>
    <sheetView showZeros="0" view="pageBreakPreview" topLeftCell="A7" zoomScaleNormal="100" zoomScaleSheetLayoutView="100" workbookViewId="0">
      <selection activeCell="L19" sqref="L19"/>
    </sheetView>
  </sheetViews>
  <sheetFormatPr defaultRowHeight="13.5"/>
  <cols>
    <col min="1" max="3" width="18.7109375" style="1" customWidth="1"/>
    <col min="4" max="4" width="9.7109375" style="1" customWidth="1"/>
    <col min="5" max="5" width="5" style="1" customWidth="1"/>
    <col min="6" max="6" width="9.140625" style="1"/>
    <col min="7" max="7" width="13.5703125" style="3" customWidth="1"/>
    <col min="8" max="8" width="9.7109375" style="1" customWidth="1"/>
    <col min="9" max="9" width="5" style="1" customWidth="1"/>
    <col min="10" max="10" width="9.140625" style="1"/>
    <col min="11" max="11" width="13.5703125" style="3" customWidth="1"/>
    <col min="12" max="12" width="18.85546875" style="1" customWidth="1"/>
    <col min="13" max="13" width="14.7109375" style="1" customWidth="1"/>
    <col min="14" max="16384" width="9.140625" style="1"/>
  </cols>
  <sheetData>
    <row r="1" spans="1:27" ht="38.1" customHeight="1"/>
    <row r="2" spans="1:27" s="2" customFormat="1" ht="24">
      <c r="A2" s="438" t="s">
        <v>13</v>
      </c>
      <c r="B2" s="439"/>
      <c r="C2" s="439"/>
      <c r="D2" s="439"/>
      <c r="E2" s="439"/>
      <c r="F2" s="439"/>
      <c r="G2" s="439"/>
      <c r="H2" s="439"/>
      <c r="I2" s="439"/>
      <c r="J2" s="439"/>
      <c r="K2" s="439"/>
      <c r="L2" s="439"/>
    </row>
    <row r="3" spans="1:27" ht="15" customHeight="1">
      <c r="A3" s="437" t="s">
        <v>3</v>
      </c>
      <c r="B3" s="437" t="s">
        <v>4</v>
      </c>
      <c r="C3" s="437" t="s">
        <v>5</v>
      </c>
      <c r="D3" s="440" t="s">
        <v>1</v>
      </c>
      <c r="E3" s="441"/>
      <c r="F3" s="441"/>
      <c r="G3" s="442"/>
      <c r="H3" s="432" t="s">
        <v>2</v>
      </c>
      <c r="I3" s="433"/>
      <c r="J3" s="433"/>
      <c r="K3" s="434"/>
      <c r="L3" s="437" t="s">
        <v>10</v>
      </c>
    </row>
    <row r="4" spans="1:27" ht="15" customHeight="1">
      <c r="A4" s="437"/>
      <c r="B4" s="437"/>
      <c r="C4" s="437"/>
      <c r="D4" s="6" t="s">
        <v>6</v>
      </c>
      <c r="E4" s="6" t="s">
        <v>7</v>
      </c>
      <c r="F4" s="6" t="s">
        <v>8</v>
      </c>
      <c r="G4" s="7" t="s">
        <v>9</v>
      </c>
      <c r="H4" s="6" t="s">
        <v>6</v>
      </c>
      <c r="I4" s="6" t="s">
        <v>7</v>
      </c>
      <c r="J4" s="6" t="s">
        <v>8</v>
      </c>
      <c r="K4" s="16" t="s">
        <v>9</v>
      </c>
      <c r="L4" s="437"/>
    </row>
    <row r="5" spans="1:27" ht="30" customHeight="1">
      <c r="A5" s="14" t="s">
        <v>60</v>
      </c>
      <c r="B5" s="14"/>
      <c r="C5" s="14"/>
      <c r="D5" s="14"/>
      <c r="E5" s="19"/>
      <c r="F5" s="14"/>
      <c r="G5" s="15"/>
      <c r="H5" s="14"/>
      <c r="I5" s="14"/>
      <c r="J5" s="14"/>
      <c r="K5" s="15"/>
      <c r="L5" s="20"/>
    </row>
    <row r="6" spans="1:27" s="4" customFormat="1" ht="30" customHeight="1">
      <c r="A6" s="14"/>
      <c r="B6" s="123" t="s">
        <v>26</v>
      </c>
      <c r="C6" s="14"/>
      <c r="D6" s="11">
        <v>1</v>
      </c>
      <c r="E6" s="12" t="s">
        <v>12</v>
      </c>
      <c r="F6" s="11"/>
      <c r="G6" s="13"/>
      <c r="H6" s="11"/>
      <c r="I6" s="12"/>
      <c r="J6" s="11"/>
      <c r="K6" s="13"/>
      <c r="L6" s="20" t="s">
        <v>62</v>
      </c>
    </row>
    <row r="7" spans="1:27" s="4" customFormat="1" ht="30" customHeight="1">
      <c r="A7" s="14"/>
      <c r="B7" s="124"/>
      <c r="C7" s="19" t="s">
        <v>14</v>
      </c>
      <c r="D7" s="11"/>
      <c r="E7" s="12"/>
      <c r="F7" s="11"/>
      <c r="G7" s="13"/>
      <c r="H7" s="11"/>
      <c r="I7" s="12"/>
      <c r="J7" s="11"/>
      <c r="K7" s="13"/>
      <c r="L7" s="20"/>
    </row>
    <row r="8" spans="1:27" s="4" customFormat="1" ht="30" customHeight="1">
      <c r="A8" s="14"/>
      <c r="B8" s="123" t="s">
        <v>15</v>
      </c>
      <c r="C8" s="14"/>
      <c r="D8" s="11"/>
      <c r="E8" s="12"/>
      <c r="F8" s="11"/>
      <c r="G8" s="13"/>
      <c r="H8" s="11"/>
      <c r="I8" s="12"/>
      <c r="J8" s="77"/>
      <c r="K8" s="78"/>
      <c r="L8" s="79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</row>
    <row r="9" spans="1:27" s="4" customFormat="1" ht="30" customHeight="1">
      <c r="A9" s="14"/>
      <c r="B9" s="124"/>
      <c r="C9" s="19" t="s">
        <v>27</v>
      </c>
      <c r="D9" s="11">
        <v>1</v>
      </c>
      <c r="E9" s="12" t="s">
        <v>12</v>
      </c>
      <c r="F9" s="11"/>
      <c r="G9" s="13"/>
      <c r="H9" s="11"/>
      <c r="I9" s="12"/>
      <c r="J9" s="11"/>
      <c r="K9" s="13"/>
      <c r="L9" s="20" t="s">
        <v>63</v>
      </c>
    </row>
    <row r="10" spans="1:27" s="4" customFormat="1" ht="30" customHeight="1">
      <c r="A10" s="14"/>
      <c r="B10" s="124"/>
      <c r="C10" s="19" t="s">
        <v>61</v>
      </c>
      <c r="D10" s="11"/>
      <c r="E10" s="12"/>
      <c r="F10" s="11"/>
      <c r="G10" s="13"/>
      <c r="H10" s="11"/>
      <c r="I10" s="12"/>
      <c r="J10" s="11"/>
      <c r="K10" s="13"/>
      <c r="L10" s="20" t="s">
        <v>64</v>
      </c>
    </row>
    <row r="11" spans="1:27" s="4" customFormat="1" ht="30" customHeight="1">
      <c r="A11" s="14"/>
      <c r="B11" s="124"/>
      <c r="C11" s="19" t="s">
        <v>16</v>
      </c>
      <c r="D11" s="11">
        <v>1</v>
      </c>
      <c r="E11" s="12" t="s">
        <v>12</v>
      </c>
      <c r="F11" s="11"/>
      <c r="G11" s="13"/>
      <c r="H11" s="11"/>
      <c r="I11" s="12"/>
      <c r="J11" s="11"/>
      <c r="K11" s="13"/>
      <c r="L11" s="20" t="s">
        <v>65</v>
      </c>
    </row>
    <row r="12" spans="1:27" s="4" customFormat="1" ht="30" customHeight="1">
      <c r="A12" s="14"/>
      <c r="B12" s="124"/>
      <c r="C12" s="19" t="s">
        <v>17</v>
      </c>
      <c r="D12" s="11">
        <v>1</v>
      </c>
      <c r="E12" s="12" t="s">
        <v>12</v>
      </c>
      <c r="F12" s="11"/>
      <c r="G12" s="13"/>
      <c r="H12" s="11"/>
      <c r="I12" s="12"/>
      <c r="J12" s="11"/>
      <c r="K12" s="13"/>
      <c r="L12" s="20"/>
    </row>
    <row r="13" spans="1:27" s="4" customFormat="1" ht="30" customHeight="1">
      <c r="A13" s="14"/>
      <c r="B13" s="124"/>
      <c r="C13" s="19" t="s">
        <v>61</v>
      </c>
      <c r="D13" s="11"/>
      <c r="E13" s="12"/>
      <c r="F13" s="11"/>
      <c r="G13" s="13"/>
      <c r="H13" s="11"/>
      <c r="I13" s="12"/>
      <c r="J13" s="11"/>
      <c r="K13" s="13"/>
      <c r="L13" s="20" t="s">
        <v>66</v>
      </c>
    </row>
    <row r="14" spans="1:27" s="4" customFormat="1" ht="30" customHeight="1">
      <c r="A14" s="14"/>
      <c r="B14" s="124"/>
      <c r="C14" s="19" t="s">
        <v>18</v>
      </c>
      <c r="D14" s="11">
        <v>1</v>
      </c>
      <c r="E14" s="12" t="s">
        <v>12</v>
      </c>
      <c r="F14" s="11"/>
      <c r="G14" s="13"/>
      <c r="H14" s="11"/>
      <c r="I14" s="12"/>
      <c r="J14" s="11"/>
      <c r="K14" s="13"/>
      <c r="L14" s="20" t="s">
        <v>67</v>
      </c>
    </row>
    <row r="15" spans="1:27" s="4" customFormat="1" ht="30" customHeight="1">
      <c r="A15" s="14"/>
      <c r="B15" s="124"/>
      <c r="C15" s="19" t="s">
        <v>32</v>
      </c>
      <c r="D15" s="11">
        <v>1</v>
      </c>
      <c r="E15" s="12" t="s">
        <v>12</v>
      </c>
      <c r="F15" s="11"/>
      <c r="G15" s="13"/>
      <c r="H15" s="11"/>
      <c r="I15" s="12"/>
      <c r="J15" s="11"/>
      <c r="K15" s="13"/>
      <c r="L15" s="20" t="s">
        <v>68</v>
      </c>
    </row>
    <row r="16" spans="1:27" s="4" customFormat="1" ht="30" customHeight="1">
      <c r="A16" s="14"/>
      <c r="B16" s="124"/>
      <c r="C16" s="19" t="s">
        <v>61</v>
      </c>
      <c r="D16" s="11"/>
      <c r="E16" s="12"/>
      <c r="F16" s="11"/>
      <c r="G16" s="13"/>
      <c r="H16" s="11"/>
      <c r="I16" s="12"/>
      <c r="J16" s="11"/>
      <c r="K16" s="13"/>
      <c r="L16" s="20" t="s">
        <v>69</v>
      </c>
    </row>
    <row r="17" spans="1:13" s="4" customFormat="1" ht="30" customHeight="1">
      <c r="A17" s="14"/>
      <c r="B17" s="124"/>
      <c r="C17" s="19" t="s">
        <v>28</v>
      </c>
      <c r="D17" s="11">
        <v>1</v>
      </c>
      <c r="E17" s="12" t="s">
        <v>12</v>
      </c>
      <c r="F17" s="11"/>
      <c r="G17" s="13"/>
      <c r="H17" s="11"/>
      <c r="I17" s="12"/>
      <c r="J17" s="11"/>
      <c r="K17" s="13"/>
      <c r="L17" s="20" t="s">
        <v>70</v>
      </c>
    </row>
    <row r="18" spans="1:13" s="4" customFormat="1" ht="30" customHeight="1">
      <c r="A18" s="14"/>
      <c r="B18" s="124"/>
      <c r="C18" s="19" t="s">
        <v>61</v>
      </c>
      <c r="D18" s="11"/>
      <c r="E18" s="12"/>
      <c r="F18" s="11"/>
      <c r="G18" s="13"/>
      <c r="H18" s="11"/>
      <c r="I18" s="12"/>
      <c r="J18" s="11"/>
      <c r="K18" s="13"/>
      <c r="L18" s="20" t="s">
        <v>71</v>
      </c>
    </row>
    <row r="19" spans="1:13" s="4" customFormat="1" ht="30" customHeight="1">
      <c r="A19" s="14"/>
      <c r="B19" s="124"/>
      <c r="C19" s="19" t="s">
        <v>72</v>
      </c>
      <c r="D19" s="11">
        <v>1</v>
      </c>
      <c r="E19" s="12" t="s">
        <v>12</v>
      </c>
      <c r="F19" s="11"/>
      <c r="G19" s="13"/>
      <c r="H19" s="11"/>
      <c r="I19" s="12"/>
      <c r="J19" s="11"/>
      <c r="K19" s="13"/>
      <c r="L19" s="20"/>
    </row>
    <row r="20" spans="1:13" s="4" customFormat="1" ht="30" customHeight="1">
      <c r="A20" s="125"/>
      <c r="B20" s="126"/>
      <c r="C20" s="125"/>
      <c r="D20" s="24"/>
      <c r="E20" s="25"/>
      <c r="F20" s="24"/>
      <c r="G20" s="26"/>
      <c r="H20" s="24"/>
      <c r="I20" s="25"/>
      <c r="J20" s="24"/>
      <c r="K20" s="26"/>
      <c r="L20" s="17" t="s">
        <v>0</v>
      </c>
    </row>
    <row r="21" spans="1:13" s="2" customFormat="1" ht="24">
      <c r="A21" s="1"/>
      <c r="B21" s="1"/>
      <c r="C21" s="1"/>
      <c r="G21" s="18"/>
      <c r="K21" s="18"/>
      <c r="L21" s="17"/>
    </row>
    <row r="22" spans="1:13" ht="15" customHeight="1">
      <c r="A22" s="437" t="s">
        <v>3</v>
      </c>
      <c r="B22" s="437" t="s">
        <v>4</v>
      </c>
      <c r="C22" s="437" t="s">
        <v>5</v>
      </c>
      <c r="D22" s="8" t="s">
        <v>1</v>
      </c>
      <c r="E22" s="9"/>
      <c r="F22" s="9"/>
      <c r="G22" s="10"/>
      <c r="H22" s="432" t="s">
        <v>2</v>
      </c>
      <c r="I22" s="433"/>
      <c r="J22" s="433"/>
      <c r="K22" s="434"/>
      <c r="L22" s="435" t="s">
        <v>10</v>
      </c>
    </row>
    <row r="23" spans="1:13" ht="15" customHeight="1">
      <c r="A23" s="437"/>
      <c r="B23" s="437"/>
      <c r="C23" s="437"/>
      <c r="D23" s="6" t="s">
        <v>6</v>
      </c>
      <c r="E23" s="6" t="s">
        <v>7</v>
      </c>
      <c r="F23" s="6" t="s">
        <v>8</v>
      </c>
      <c r="G23" s="7" t="s">
        <v>9</v>
      </c>
      <c r="H23" s="6" t="s">
        <v>6</v>
      </c>
      <c r="I23" s="6" t="s">
        <v>7</v>
      </c>
      <c r="J23" s="6" t="s">
        <v>8</v>
      </c>
      <c r="K23" s="7" t="s">
        <v>9</v>
      </c>
      <c r="L23" s="436"/>
    </row>
    <row r="24" spans="1:13" s="4" customFormat="1" ht="30" customHeight="1">
      <c r="A24" s="14"/>
      <c r="B24" s="14"/>
      <c r="C24" s="19" t="s">
        <v>29</v>
      </c>
      <c r="D24" s="11">
        <v>1</v>
      </c>
      <c r="E24" s="12" t="s">
        <v>12</v>
      </c>
      <c r="F24" s="11"/>
      <c r="G24" s="13"/>
      <c r="H24" s="11"/>
      <c r="I24" s="12"/>
      <c r="J24" s="11"/>
      <c r="K24" s="13"/>
      <c r="L24" s="20"/>
      <c r="M24" s="5"/>
    </row>
    <row r="25" spans="1:13" s="4" customFormat="1" ht="30" customHeight="1">
      <c r="A25" s="14"/>
      <c r="B25" s="14"/>
      <c r="C25" s="19" t="s">
        <v>297</v>
      </c>
      <c r="D25" s="11">
        <v>1</v>
      </c>
      <c r="E25" s="12" t="s">
        <v>12</v>
      </c>
      <c r="F25" s="11"/>
      <c r="G25" s="13"/>
      <c r="H25" s="11"/>
      <c r="I25" s="12"/>
      <c r="J25" s="11"/>
      <c r="K25" s="13"/>
      <c r="L25" s="20"/>
      <c r="M25" s="5"/>
    </row>
    <row r="26" spans="1:13" s="4" customFormat="1" ht="30" customHeight="1">
      <c r="A26" s="14"/>
      <c r="B26" s="14"/>
      <c r="C26" s="19" t="s">
        <v>61</v>
      </c>
      <c r="D26" s="11">
        <v>1</v>
      </c>
      <c r="E26" s="12" t="s">
        <v>12</v>
      </c>
      <c r="F26" s="11"/>
      <c r="G26" s="13"/>
      <c r="H26" s="11"/>
      <c r="I26" s="12"/>
      <c r="J26" s="11"/>
      <c r="K26" s="13"/>
      <c r="L26" s="11" t="s">
        <v>73</v>
      </c>
    </row>
    <row r="27" spans="1:13" s="4" customFormat="1" ht="30" customHeight="1">
      <c r="A27" s="14"/>
      <c r="B27" s="14"/>
      <c r="C27" s="19" t="s">
        <v>30</v>
      </c>
      <c r="D27" s="11">
        <v>1</v>
      </c>
      <c r="E27" s="12" t="s">
        <v>12</v>
      </c>
      <c r="F27" s="11"/>
      <c r="G27" s="13"/>
      <c r="H27" s="11"/>
      <c r="I27" s="12"/>
      <c r="J27" s="11"/>
      <c r="K27" s="13"/>
      <c r="L27" s="20"/>
    </row>
    <row r="28" spans="1:13" s="4" customFormat="1" ht="30" customHeight="1">
      <c r="A28" s="14"/>
      <c r="B28" s="14"/>
      <c r="C28" s="19" t="s">
        <v>61</v>
      </c>
      <c r="D28" s="11"/>
      <c r="E28" s="12"/>
      <c r="F28" s="11"/>
      <c r="G28" s="13"/>
      <c r="H28" s="11"/>
      <c r="I28" s="12"/>
      <c r="J28" s="11"/>
      <c r="K28" s="13"/>
      <c r="L28" s="21" t="s">
        <v>74</v>
      </c>
    </row>
    <row r="29" spans="1:13" s="4" customFormat="1" ht="30" customHeight="1">
      <c r="A29" s="14"/>
      <c r="B29" s="14"/>
      <c r="C29" s="19" t="s">
        <v>14</v>
      </c>
      <c r="D29" s="11"/>
      <c r="E29" s="12"/>
      <c r="F29" s="11"/>
      <c r="G29" s="13"/>
      <c r="H29" s="11"/>
      <c r="I29" s="12"/>
      <c r="J29" s="11"/>
      <c r="K29" s="13"/>
      <c r="L29" s="21" t="s">
        <v>25</v>
      </c>
    </row>
    <row r="30" spans="1:13" s="4" customFormat="1" ht="30" customHeight="1">
      <c r="A30" s="14"/>
      <c r="B30" s="19" t="s">
        <v>19</v>
      </c>
      <c r="C30" s="14"/>
      <c r="D30" s="12"/>
      <c r="E30" s="12"/>
      <c r="F30" s="11"/>
      <c r="G30" s="13"/>
      <c r="H30" s="11"/>
      <c r="I30" s="12"/>
      <c r="J30" s="11"/>
      <c r="K30" s="13"/>
      <c r="L30" s="21"/>
    </row>
    <row r="31" spans="1:13" s="4" customFormat="1" ht="30" customHeight="1">
      <c r="A31" s="14"/>
      <c r="B31" s="14"/>
      <c r="C31" s="19" t="s">
        <v>20</v>
      </c>
      <c r="D31" s="11">
        <v>1</v>
      </c>
      <c r="E31" s="12" t="s">
        <v>12</v>
      </c>
      <c r="F31" s="11"/>
      <c r="G31" s="13"/>
      <c r="H31" s="11"/>
      <c r="I31" s="12"/>
      <c r="J31" s="11"/>
      <c r="K31" s="13"/>
      <c r="L31" s="20" t="s">
        <v>662</v>
      </c>
    </row>
    <row r="32" spans="1:13" s="4" customFormat="1" ht="30" customHeight="1">
      <c r="A32" s="14"/>
      <c r="B32" s="14"/>
      <c r="C32" s="19" t="s">
        <v>291</v>
      </c>
      <c r="D32" s="11">
        <v>1</v>
      </c>
      <c r="E32" s="12" t="s">
        <v>12</v>
      </c>
      <c r="F32" s="11"/>
      <c r="G32" s="13"/>
      <c r="H32" s="11"/>
      <c r="I32" s="12"/>
      <c r="J32" s="11"/>
      <c r="K32" s="13"/>
      <c r="L32" s="20"/>
    </row>
    <row r="33" spans="1:12" s="4" customFormat="1" ht="30" customHeight="1">
      <c r="A33" s="14"/>
      <c r="B33" s="14"/>
      <c r="C33" s="19" t="s">
        <v>61</v>
      </c>
      <c r="D33" s="12"/>
      <c r="E33" s="12"/>
      <c r="F33" s="11"/>
      <c r="G33" s="13"/>
      <c r="H33" s="11"/>
      <c r="I33" s="12"/>
      <c r="J33" s="11"/>
      <c r="K33" s="13"/>
      <c r="L33" s="13" t="s">
        <v>75</v>
      </c>
    </row>
    <row r="34" spans="1:12" s="4" customFormat="1" ht="30" customHeight="1">
      <c r="A34" s="14"/>
      <c r="B34" s="14"/>
      <c r="C34" s="19" t="s">
        <v>11</v>
      </c>
      <c r="D34" s="11">
        <v>1</v>
      </c>
      <c r="E34" s="12" t="s">
        <v>12</v>
      </c>
      <c r="F34" s="11"/>
      <c r="G34" s="13"/>
      <c r="H34" s="11"/>
      <c r="I34" s="12"/>
      <c r="J34" s="11"/>
      <c r="K34" s="13"/>
      <c r="L34" s="20" t="s">
        <v>662</v>
      </c>
    </row>
    <row r="35" spans="1:12" s="4" customFormat="1" ht="30" customHeight="1">
      <c r="A35" s="14"/>
      <c r="B35" s="14"/>
      <c r="C35" s="19" t="s">
        <v>61</v>
      </c>
      <c r="D35" s="11"/>
      <c r="E35" s="12"/>
      <c r="F35" s="11"/>
      <c r="G35" s="13"/>
      <c r="H35" s="11"/>
      <c r="I35" s="12"/>
      <c r="J35" s="11"/>
      <c r="K35" s="13"/>
      <c r="L35" s="11" t="s">
        <v>76</v>
      </c>
    </row>
    <row r="36" spans="1:12" s="4" customFormat="1" ht="30" customHeight="1">
      <c r="A36" s="14"/>
      <c r="B36" s="14"/>
      <c r="C36" s="172" t="s">
        <v>152</v>
      </c>
      <c r="D36" s="11">
        <v>1</v>
      </c>
      <c r="E36" s="12" t="s">
        <v>12</v>
      </c>
      <c r="F36" s="11"/>
      <c r="G36" s="13"/>
      <c r="H36" s="11"/>
      <c r="I36" s="12"/>
      <c r="J36" s="11"/>
      <c r="K36" s="13"/>
      <c r="L36" s="20"/>
    </row>
    <row r="37" spans="1:12" s="4" customFormat="1" ht="30" customHeight="1">
      <c r="A37" s="14"/>
      <c r="B37" s="14"/>
      <c r="C37" s="172" t="s">
        <v>153</v>
      </c>
      <c r="D37" s="11">
        <v>1</v>
      </c>
      <c r="E37" s="12" t="s">
        <v>12</v>
      </c>
      <c r="F37" s="11"/>
      <c r="G37" s="13"/>
      <c r="H37" s="11"/>
      <c r="I37" s="12"/>
      <c r="J37" s="11"/>
      <c r="K37" s="13"/>
      <c r="L37" s="20"/>
    </row>
    <row r="38" spans="1:12" s="4" customFormat="1" ht="30" customHeight="1">
      <c r="A38" s="14"/>
      <c r="B38" s="14"/>
      <c r="C38" s="19" t="s">
        <v>61</v>
      </c>
      <c r="D38" s="11"/>
      <c r="E38" s="12"/>
      <c r="F38" s="11"/>
      <c r="G38" s="13"/>
      <c r="H38" s="11"/>
      <c r="I38" s="12"/>
      <c r="J38" s="11"/>
      <c r="K38" s="13"/>
      <c r="L38" s="11" t="s">
        <v>77</v>
      </c>
    </row>
    <row r="39" spans="1:12" s="4" customFormat="1" ht="30" customHeight="1">
      <c r="A39" s="14"/>
      <c r="B39" s="14"/>
      <c r="C39" s="19" t="s">
        <v>61</v>
      </c>
      <c r="D39" s="11"/>
      <c r="E39" s="12"/>
      <c r="F39" s="11"/>
      <c r="G39" s="13"/>
      <c r="H39" s="11"/>
      <c r="I39" s="12"/>
      <c r="J39" s="11"/>
      <c r="K39" s="13"/>
      <c r="L39" s="20" t="s">
        <v>19</v>
      </c>
    </row>
    <row r="40" spans="1:12" ht="24" customHeight="1">
      <c r="L40" s="17" t="s">
        <v>0</v>
      </c>
    </row>
    <row r="41" spans="1:12" ht="24">
      <c r="D41" s="2"/>
      <c r="E41" s="2"/>
      <c r="F41" s="2"/>
      <c r="G41" s="18"/>
      <c r="H41" s="2"/>
      <c r="I41" s="2"/>
      <c r="J41" s="2"/>
      <c r="K41" s="18"/>
      <c r="L41" s="17"/>
    </row>
    <row r="42" spans="1:12" ht="15" customHeight="1">
      <c r="A42" s="437" t="s">
        <v>3</v>
      </c>
      <c r="B42" s="437" t="s">
        <v>4</v>
      </c>
      <c r="C42" s="437" t="s">
        <v>5</v>
      </c>
      <c r="D42" s="8" t="s">
        <v>1</v>
      </c>
      <c r="E42" s="9"/>
      <c r="F42" s="9"/>
      <c r="G42" s="10"/>
      <c r="H42" s="432" t="s">
        <v>2</v>
      </c>
      <c r="I42" s="433"/>
      <c r="J42" s="433"/>
      <c r="K42" s="434"/>
      <c r="L42" s="435" t="s">
        <v>10</v>
      </c>
    </row>
    <row r="43" spans="1:12" ht="15" customHeight="1">
      <c r="A43" s="437"/>
      <c r="B43" s="437"/>
      <c r="C43" s="437"/>
      <c r="D43" s="6" t="s">
        <v>6</v>
      </c>
      <c r="E43" s="6" t="s">
        <v>7</v>
      </c>
      <c r="F43" s="6" t="s">
        <v>8</v>
      </c>
      <c r="G43" s="7" t="s">
        <v>9</v>
      </c>
      <c r="H43" s="6" t="s">
        <v>6</v>
      </c>
      <c r="I43" s="6" t="s">
        <v>7</v>
      </c>
      <c r="J43" s="6" t="s">
        <v>8</v>
      </c>
      <c r="K43" s="7" t="s">
        <v>9</v>
      </c>
      <c r="L43" s="436"/>
    </row>
    <row r="44" spans="1:12" s="4" customFormat="1" ht="30" customHeight="1">
      <c r="A44" s="14"/>
      <c r="B44" s="19" t="s">
        <v>21</v>
      </c>
      <c r="C44" s="14"/>
      <c r="D44" s="11"/>
      <c r="E44" s="12"/>
      <c r="F44" s="11"/>
      <c r="G44" s="13">
        <f>G29+G39</f>
        <v>0</v>
      </c>
      <c r="H44" s="11"/>
      <c r="I44" s="12"/>
      <c r="J44" s="11"/>
      <c r="K44" s="13"/>
      <c r="L44" s="20"/>
    </row>
    <row r="45" spans="1:12" s="4" customFormat="1" ht="30" customHeight="1">
      <c r="A45" s="14"/>
      <c r="B45" s="123" t="s">
        <v>22</v>
      </c>
      <c r="C45" s="14"/>
      <c r="D45" s="11"/>
      <c r="E45" s="12"/>
      <c r="F45" s="11"/>
      <c r="G45" s="13"/>
      <c r="H45" s="11"/>
      <c r="I45" s="12"/>
      <c r="J45" s="11"/>
      <c r="K45" s="13"/>
      <c r="L45" s="27"/>
    </row>
    <row r="46" spans="1:12" s="4" customFormat="1" ht="30" customHeight="1">
      <c r="A46" s="14"/>
      <c r="B46" s="14"/>
      <c r="C46" s="19" t="s">
        <v>22</v>
      </c>
      <c r="D46" s="11">
        <v>1</v>
      </c>
      <c r="E46" s="12" t="s">
        <v>12</v>
      </c>
      <c r="F46" s="11"/>
      <c r="G46" s="13"/>
      <c r="H46" s="11"/>
      <c r="I46" s="12"/>
      <c r="J46" s="11"/>
      <c r="K46" s="13"/>
      <c r="L46" s="20"/>
    </row>
    <row r="47" spans="1:12" ht="30" customHeight="1">
      <c r="A47" s="14"/>
      <c r="B47" s="14"/>
      <c r="C47" s="19" t="s">
        <v>61</v>
      </c>
      <c r="D47" s="11"/>
      <c r="E47" s="12"/>
      <c r="F47" s="11"/>
      <c r="G47" s="13"/>
      <c r="H47" s="11"/>
      <c r="I47" s="11"/>
      <c r="J47" s="11"/>
      <c r="K47" s="13"/>
      <c r="L47" s="11" t="s">
        <v>78</v>
      </c>
    </row>
    <row r="48" spans="1:12" ht="30" customHeight="1">
      <c r="A48" s="14"/>
      <c r="B48" s="19" t="s">
        <v>31</v>
      </c>
      <c r="C48" s="19"/>
      <c r="D48" s="11"/>
      <c r="E48" s="12"/>
      <c r="F48" s="11"/>
      <c r="G48" s="13"/>
      <c r="H48" s="11"/>
      <c r="I48" s="12"/>
      <c r="J48" s="11"/>
      <c r="K48" s="13"/>
      <c r="L48" s="11"/>
    </row>
    <row r="49" spans="1:13" ht="30" customHeight="1">
      <c r="A49" s="14"/>
      <c r="B49" s="19" t="s">
        <v>23</v>
      </c>
      <c r="C49" s="19"/>
      <c r="D49" s="11"/>
      <c r="E49" s="12"/>
      <c r="F49" s="11"/>
      <c r="G49" s="13"/>
      <c r="H49" s="11"/>
      <c r="I49" s="12"/>
      <c r="J49" s="11"/>
      <c r="K49" s="13"/>
      <c r="L49" s="28"/>
    </row>
    <row r="50" spans="1:13" ht="30" customHeight="1">
      <c r="A50" s="14"/>
      <c r="B50" s="19"/>
      <c r="C50" s="19" t="s">
        <v>24</v>
      </c>
      <c r="D50" s="11">
        <v>1</v>
      </c>
      <c r="E50" s="12" t="s">
        <v>12</v>
      </c>
      <c r="F50" s="11"/>
      <c r="G50" s="13"/>
      <c r="H50" s="11"/>
      <c r="I50" s="12"/>
      <c r="J50" s="11"/>
      <c r="K50" s="13"/>
      <c r="L50" s="20"/>
    </row>
    <row r="51" spans="1:13" ht="30" customHeight="1">
      <c r="A51" s="14"/>
      <c r="B51" s="19"/>
      <c r="C51" s="19" t="s">
        <v>59</v>
      </c>
      <c r="D51" s="12"/>
      <c r="E51" s="12"/>
      <c r="F51" s="11"/>
      <c r="G51" s="13"/>
      <c r="H51" s="11"/>
      <c r="I51" s="12"/>
      <c r="J51" s="11"/>
      <c r="K51" s="13"/>
      <c r="L51" s="21" t="s">
        <v>79</v>
      </c>
    </row>
    <row r="52" spans="1:13" ht="30" customHeight="1">
      <c r="A52" s="14"/>
      <c r="B52" s="19"/>
      <c r="C52" s="19" t="s">
        <v>61</v>
      </c>
      <c r="D52" s="11"/>
      <c r="E52" s="12"/>
      <c r="F52" s="11"/>
      <c r="G52" s="13"/>
      <c r="H52" s="11"/>
      <c r="I52" s="12"/>
      <c r="J52" s="11"/>
      <c r="K52" s="13"/>
      <c r="L52" s="21" t="s">
        <v>80</v>
      </c>
    </row>
    <row r="53" spans="1:13" ht="30" customHeight="1">
      <c r="A53" s="14" t="s">
        <v>84</v>
      </c>
      <c r="B53" s="19"/>
      <c r="C53" s="19"/>
      <c r="D53" s="12"/>
      <c r="E53" s="12"/>
      <c r="F53" s="11"/>
      <c r="G53" s="13"/>
      <c r="H53" s="11"/>
      <c r="I53" s="12"/>
      <c r="J53" s="11"/>
      <c r="K53" s="13"/>
      <c r="L53" s="21"/>
      <c r="M53"/>
    </row>
    <row r="54" spans="1:13" ht="30" customHeight="1">
      <c r="A54" s="14" t="s">
        <v>85</v>
      </c>
      <c r="B54" s="19"/>
      <c r="C54" s="19"/>
      <c r="D54" s="11">
        <v>1</v>
      </c>
      <c r="E54" s="12" t="s">
        <v>12</v>
      </c>
      <c r="F54" s="11"/>
      <c r="G54" s="13"/>
      <c r="H54" s="11"/>
      <c r="I54" s="12"/>
      <c r="J54" s="11"/>
      <c r="K54" s="13"/>
      <c r="L54" s="21" t="s">
        <v>108</v>
      </c>
    </row>
    <row r="55" spans="1:13" ht="30" customHeight="1">
      <c r="A55" s="14" t="s">
        <v>86</v>
      </c>
      <c r="B55" s="19"/>
      <c r="C55" s="19"/>
      <c r="D55" s="12"/>
      <c r="E55" s="12"/>
      <c r="F55" s="11"/>
      <c r="G55" s="13"/>
      <c r="H55" s="11"/>
      <c r="I55" s="12"/>
      <c r="J55" s="11"/>
      <c r="K55" s="13"/>
      <c r="L55" s="13"/>
    </row>
    <row r="56" spans="1:13" ht="30" customHeight="1">
      <c r="A56" s="14"/>
      <c r="B56" s="19"/>
      <c r="C56" s="19"/>
      <c r="D56" s="12"/>
      <c r="E56" s="12"/>
      <c r="F56" s="11"/>
      <c r="G56" s="13"/>
      <c r="H56" s="11"/>
      <c r="I56" s="12"/>
      <c r="J56" s="11"/>
      <c r="K56" s="13"/>
      <c r="L56" s="13"/>
    </row>
    <row r="57" spans="1:13" ht="30" customHeight="1">
      <c r="A57" s="14"/>
      <c r="B57" s="19"/>
      <c r="C57" s="19"/>
      <c r="D57" s="12"/>
      <c r="E57" s="12"/>
      <c r="F57" s="11"/>
      <c r="G57" s="13"/>
      <c r="H57" s="11"/>
      <c r="I57" s="12"/>
      <c r="J57" s="11"/>
      <c r="K57" s="13"/>
      <c r="L57" s="13"/>
    </row>
    <row r="58" spans="1:13" ht="30" customHeight="1">
      <c r="A58" s="14"/>
      <c r="B58" s="19"/>
      <c r="C58" s="19"/>
      <c r="D58" s="12"/>
      <c r="E58" s="12"/>
      <c r="F58" s="11"/>
      <c r="G58" s="13"/>
      <c r="H58" s="11"/>
      <c r="I58" s="12"/>
      <c r="J58" s="11"/>
      <c r="K58" s="13"/>
      <c r="L58" s="13"/>
    </row>
    <row r="59" spans="1:13" ht="30" customHeight="1">
      <c r="A59" s="14"/>
      <c r="B59" s="19"/>
      <c r="C59" s="19"/>
      <c r="D59" s="12"/>
      <c r="E59" s="12"/>
      <c r="F59" s="11"/>
      <c r="G59" s="13"/>
      <c r="H59" s="11"/>
      <c r="I59" s="12"/>
      <c r="J59" s="11"/>
      <c r="K59" s="13"/>
      <c r="L59" s="13"/>
    </row>
    <row r="60" spans="1:13" ht="24" customHeight="1">
      <c r="L60" s="17" t="s">
        <v>0</v>
      </c>
    </row>
    <row r="61" spans="1:13" ht="24">
      <c r="A61" s="29"/>
      <c r="B61" s="29"/>
      <c r="C61" s="29"/>
      <c r="D61" s="29"/>
      <c r="E61" s="29"/>
      <c r="F61" s="29"/>
      <c r="G61" s="30"/>
      <c r="H61" s="29"/>
      <c r="I61" s="29"/>
      <c r="J61" s="29"/>
      <c r="K61" s="30"/>
      <c r="L61" s="31"/>
    </row>
    <row r="62" spans="1:13" ht="15" customHeight="1">
      <c r="A62" s="431"/>
      <c r="B62" s="431"/>
      <c r="C62" s="431"/>
      <c r="D62" s="33"/>
      <c r="E62" s="33"/>
      <c r="F62" s="33"/>
      <c r="G62" s="34"/>
      <c r="H62" s="33"/>
      <c r="I62" s="33"/>
      <c r="J62" s="33"/>
      <c r="K62" s="34"/>
      <c r="L62" s="431"/>
    </row>
    <row r="63" spans="1:13" ht="15" customHeight="1">
      <c r="A63" s="431"/>
      <c r="B63" s="431"/>
      <c r="C63" s="431"/>
      <c r="D63" s="32"/>
      <c r="E63" s="32"/>
      <c r="F63" s="32"/>
      <c r="G63" s="35"/>
      <c r="H63" s="32"/>
      <c r="I63" s="32"/>
      <c r="J63" s="32"/>
      <c r="K63" s="35"/>
      <c r="L63" s="431"/>
    </row>
    <row r="64" spans="1:13" ht="30" customHeight="1">
      <c r="A64" s="22"/>
      <c r="B64" s="22"/>
      <c r="C64" s="22"/>
      <c r="D64" s="24"/>
      <c r="E64" s="25"/>
      <c r="F64" s="24"/>
      <c r="G64" s="26"/>
      <c r="H64" s="24"/>
      <c r="I64" s="25"/>
      <c r="J64" s="24"/>
      <c r="K64" s="26"/>
      <c r="L64" s="24"/>
    </row>
    <row r="65" spans="1:12" ht="30" customHeight="1">
      <c r="A65" s="22"/>
      <c r="B65" s="22"/>
      <c r="C65" s="22"/>
      <c r="D65" s="24"/>
      <c r="E65" s="25"/>
      <c r="F65" s="24"/>
      <c r="G65" s="26"/>
      <c r="H65" s="24"/>
      <c r="I65" s="25"/>
      <c r="J65" s="24"/>
      <c r="K65" s="26"/>
      <c r="L65" s="36"/>
    </row>
    <row r="66" spans="1:12" ht="30" customHeight="1">
      <c r="A66" s="22"/>
      <c r="B66" s="22"/>
      <c r="C66" s="22"/>
      <c r="D66" s="24"/>
      <c r="E66" s="25"/>
      <c r="F66" s="24"/>
      <c r="G66" s="26"/>
      <c r="H66" s="24"/>
      <c r="I66" s="25"/>
      <c r="J66" s="24"/>
      <c r="K66" s="26"/>
      <c r="L66" s="37"/>
    </row>
    <row r="67" spans="1:12" ht="30" customHeight="1">
      <c r="A67" s="22"/>
      <c r="B67" s="22"/>
      <c r="C67" s="22"/>
      <c r="D67" s="24"/>
      <c r="E67" s="25"/>
      <c r="F67" s="24"/>
      <c r="G67" s="26"/>
      <c r="H67" s="24"/>
      <c r="I67" s="25"/>
      <c r="J67" s="24"/>
      <c r="K67" s="26"/>
      <c r="L67" s="37"/>
    </row>
    <row r="68" spans="1:12" ht="30" customHeight="1">
      <c r="A68" s="22"/>
      <c r="B68" s="22"/>
      <c r="C68" s="22"/>
      <c r="D68" s="25"/>
      <c r="E68" s="25"/>
      <c r="F68" s="24"/>
      <c r="G68" s="38"/>
      <c r="H68" s="24"/>
      <c r="I68" s="25"/>
      <c r="J68" s="24"/>
      <c r="K68" s="26"/>
      <c r="L68" s="37"/>
    </row>
    <row r="69" spans="1:12" ht="30" customHeight="1">
      <c r="A69" s="22"/>
      <c r="B69" s="22"/>
      <c r="C69" s="22"/>
      <c r="D69" s="24"/>
      <c r="E69" s="25"/>
      <c r="F69" s="24"/>
      <c r="G69" s="26"/>
      <c r="H69" s="24"/>
      <c r="I69" s="25"/>
      <c r="J69" s="24"/>
      <c r="K69" s="26"/>
      <c r="L69" s="37"/>
    </row>
    <row r="70" spans="1:12" ht="30" customHeight="1">
      <c r="A70" s="22"/>
      <c r="B70" s="22"/>
      <c r="C70" s="22"/>
      <c r="D70" s="25"/>
      <c r="E70" s="25"/>
      <c r="F70" s="24"/>
      <c r="G70" s="38"/>
      <c r="H70" s="24"/>
      <c r="I70" s="25"/>
      <c r="J70" s="24"/>
      <c r="K70" s="26"/>
      <c r="L70" s="26"/>
    </row>
    <row r="71" spans="1:12" ht="30" customHeight="1">
      <c r="A71" s="22"/>
      <c r="B71" s="22"/>
      <c r="C71" s="22"/>
      <c r="D71" s="24"/>
      <c r="E71" s="25"/>
      <c r="F71" s="24"/>
      <c r="G71" s="26"/>
      <c r="H71" s="24"/>
      <c r="I71" s="25"/>
      <c r="J71" s="24"/>
      <c r="K71" s="26"/>
      <c r="L71" s="24"/>
    </row>
    <row r="72" spans="1:12" ht="30" customHeight="1">
      <c r="A72" s="22"/>
      <c r="B72" s="22"/>
      <c r="C72" s="22"/>
      <c r="D72" s="24"/>
      <c r="E72" s="25"/>
      <c r="F72" s="24"/>
      <c r="G72" s="26"/>
      <c r="H72" s="24"/>
      <c r="I72" s="25"/>
      <c r="J72" s="24"/>
      <c r="K72" s="26"/>
      <c r="L72" s="24"/>
    </row>
    <row r="73" spans="1:12" ht="30" customHeight="1">
      <c r="A73" s="22"/>
      <c r="B73" s="22"/>
      <c r="C73" s="22"/>
      <c r="D73" s="24"/>
      <c r="E73" s="25"/>
      <c r="F73" s="24"/>
      <c r="G73" s="26"/>
      <c r="H73" s="24"/>
      <c r="I73" s="25"/>
      <c r="J73" s="24"/>
      <c r="K73" s="26"/>
      <c r="L73" s="39"/>
    </row>
    <row r="74" spans="1:12" ht="30" customHeight="1">
      <c r="A74" s="22"/>
      <c r="B74" s="22"/>
      <c r="C74" s="22"/>
      <c r="D74" s="24"/>
      <c r="E74" s="25"/>
      <c r="F74" s="24"/>
      <c r="G74" s="26"/>
      <c r="H74" s="24"/>
      <c r="I74" s="25"/>
      <c r="J74" s="24"/>
      <c r="K74" s="26"/>
      <c r="L74" s="24"/>
    </row>
    <row r="75" spans="1:12" ht="30" customHeight="1">
      <c r="A75" s="22"/>
      <c r="B75" s="22"/>
      <c r="C75" s="22"/>
      <c r="D75" s="24"/>
      <c r="E75" s="25"/>
      <c r="F75" s="24"/>
      <c r="G75" s="26"/>
      <c r="H75" s="24"/>
      <c r="I75" s="25"/>
      <c r="J75" s="24"/>
      <c r="K75" s="26"/>
      <c r="L75" s="39"/>
    </row>
    <row r="76" spans="1:12" ht="30" customHeight="1">
      <c r="A76" s="22"/>
      <c r="B76" s="22"/>
      <c r="C76" s="22"/>
      <c r="D76" s="24"/>
      <c r="E76" s="25"/>
      <c r="F76" s="24"/>
      <c r="G76" s="26"/>
      <c r="H76" s="24"/>
      <c r="I76" s="25"/>
      <c r="J76" s="24"/>
      <c r="K76" s="26"/>
      <c r="L76" s="39"/>
    </row>
    <row r="77" spans="1:12" ht="30" customHeight="1">
      <c r="A77" s="22"/>
      <c r="B77" s="23"/>
      <c r="C77" s="22"/>
      <c r="D77" s="24"/>
      <c r="E77" s="25"/>
      <c r="F77" s="24"/>
      <c r="G77" s="26"/>
      <c r="H77" s="24"/>
      <c r="I77" s="25"/>
      <c r="J77" s="24"/>
      <c r="K77" s="26"/>
      <c r="L77" s="40"/>
    </row>
    <row r="78" spans="1:12" ht="30" customHeight="1">
      <c r="A78" s="22"/>
      <c r="B78" s="22"/>
      <c r="C78" s="22"/>
      <c r="D78" s="24"/>
      <c r="E78" s="25"/>
      <c r="F78" s="24"/>
      <c r="G78" s="26"/>
      <c r="H78" s="24"/>
      <c r="I78" s="25"/>
      <c r="J78" s="24"/>
      <c r="K78" s="26"/>
      <c r="L78" s="41"/>
    </row>
    <row r="79" spans="1:12" ht="30" customHeight="1">
      <c r="A79" s="22"/>
      <c r="B79" s="22"/>
      <c r="C79" s="22"/>
      <c r="D79" s="24"/>
      <c r="E79" s="24"/>
      <c r="F79" s="24"/>
      <c r="G79" s="26"/>
      <c r="H79" s="24"/>
      <c r="I79" s="24"/>
      <c r="J79" s="24"/>
      <c r="K79" s="26"/>
      <c r="L79" s="38"/>
    </row>
    <row r="80" spans="1:12" ht="24">
      <c r="A80" s="42"/>
      <c r="B80" s="42"/>
      <c r="C80" s="42"/>
      <c r="D80" s="42"/>
      <c r="E80" s="42"/>
      <c r="F80" s="42"/>
      <c r="G80" s="43"/>
      <c r="H80" s="42"/>
      <c r="I80" s="42"/>
      <c r="J80" s="42"/>
      <c r="K80" s="43"/>
      <c r="L80" s="31"/>
    </row>
    <row r="81" spans="1:12">
      <c r="A81" s="42"/>
      <c r="B81" s="42"/>
      <c r="C81" s="42"/>
      <c r="D81" s="42"/>
      <c r="E81" s="42"/>
      <c r="F81" s="42"/>
      <c r="G81" s="43"/>
      <c r="H81" s="42"/>
      <c r="I81" s="42"/>
      <c r="J81" s="42"/>
      <c r="K81" s="43"/>
      <c r="L81" s="42"/>
    </row>
    <row r="82" spans="1:12">
      <c r="A82" s="42"/>
      <c r="B82" s="42"/>
      <c r="C82" s="42"/>
      <c r="D82" s="42"/>
      <c r="E82" s="42"/>
      <c r="F82" s="42"/>
      <c r="G82" s="43"/>
      <c r="H82" s="42"/>
      <c r="I82" s="42"/>
      <c r="J82" s="42"/>
      <c r="K82" s="43"/>
      <c r="L82" s="42"/>
    </row>
    <row r="83" spans="1:12">
      <c r="A83" s="42"/>
      <c r="B83" s="42"/>
      <c r="C83" s="42"/>
      <c r="D83" s="42"/>
      <c r="E83" s="42"/>
      <c r="F83" s="42"/>
      <c r="G83" s="43"/>
      <c r="H83" s="42"/>
      <c r="I83" s="42"/>
      <c r="J83" s="42"/>
      <c r="K83" s="43"/>
      <c r="L83" s="42"/>
    </row>
    <row r="84" spans="1:12">
      <c r="A84" s="42"/>
      <c r="B84" s="42"/>
      <c r="C84" s="42"/>
      <c r="D84" s="42"/>
      <c r="E84" s="42"/>
      <c r="F84" s="42"/>
      <c r="G84" s="43"/>
      <c r="H84" s="42"/>
      <c r="I84" s="42"/>
      <c r="J84" s="42"/>
      <c r="K84" s="43"/>
      <c r="L84" s="42"/>
    </row>
    <row r="85" spans="1:12">
      <c r="A85" s="42"/>
      <c r="B85" s="42"/>
      <c r="C85" s="42"/>
      <c r="D85" s="42"/>
      <c r="E85" s="42"/>
      <c r="F85" s="42"/>
      <c r="G85" s="43"/>
      <c r="H85" s="42"/>
      <c r="I85" s="42"/>
      <c r="J85" s="42"/>
      <c r="K85" s="43"/>
      <c r="L85" s="42"/>
    </row>
    <row r="86" spans="1:12">
      <c r="A86" s="42"/>
      <c r="B86" s="42"/>
      <c r="C86" s="42"/>
      <c r="D86" s="42"/>
      <c r="E86" s="42"/>
      <c r="F86" s="42"/>
      <c r="G86" s="43"/>
      <c r="H86" s="42"/>
      <c r="I86" s="42"/>
      <c r="J86" s="42"/>
      <c r="K86" s="43"/>
      <c r="L86" s="42"/>
    </row>
    <row r="87" spans="1:12">
      <c r="A87" s="42"/>
      <c r="B87" s="42"/>
      <c r="C87" s="42"/>
      <c r="D87" s="42"/>
      <c r="E87" s="42"/>
      <c r="F87" s="42"/>
      <c r="G87" s="43"/>
      <c r="H87" s="42"/>
      <c r="I87" s="42"/>
      <c r="J87" s="42"/>
      <c r="K87" s="43"/>
      <c r="L87" s="42"/>
    </row>
    <row r="88" spans="1:12">
      <c r="A88" s="42"/>
      <c r="B88" s="42"/>
      <c r="C88" s="42"/>
      <c r="D88" s="42"/>
      <c r="E88" s="42"/>
      <c r="F88" s="42"/>
      <c r="G88" s="43"/>
      <c r="H88" s="42"/>
      <c r="I88" s="42"/>
      <c r="J88" s="42"/>
      <c r="K88" s="43"/>
      <c r="L88" s="42"/>
    </row>
    <row r="89" spans="1:12">
      <c r="A89" s="42"/>
      <c r="B89" s="42"/>
      <c r="C89" s="42"/>
      <c r="D89" s="42"/>
      <c r="E89" s="42"/>
      <c r="F89" s="42"/>
      <c r="G89" s="43"/>
      <c r="H89" s="42"/>
      <c r="I89" s="42"/>
      <c r="J89" s="42"/>
      <c r="K89" s="43"/>
      <c r="L89" s="42"/>
    </row>
    <row r="90" spans="1:12">
      <c r="A90" s="42"/>
      <c r="B90" s="42"/>
      <c r="C90" s="42"/>
      <c r="D90" s="42"/>
      <c r="E90" s="42"/>
      <c r="F90" s="42"/>
      <c r="G90" s="43"/>
      <c r="H90" s="42"/>
      <c r="I90" s="42"/>
      <c r="J90" s="42"/>
      <c r="K90" s="43"/>
      <c r="L90" s="42"/>
    </row>
    <row r="91" spans="1:12">
      <c r="A91" s="42"/>
      <c r="B91" s="42"/>
      <c r="C91" s="42"/>
      <c r="D91" s="42"/>
      <c r="E91" s="42"/>
      <c r="F91" s="42"/>
      <c r="G91" s="43"/>
      <c r="H91" s="42"/>
      <c r="I91" s="42"/>
      <c r="J91" s="42"/>
      <c r="K91" s="43"/>
      <c r="L91" s="42"/>
    </row>
    <row r="92" spans="1:12">
      <c r="A92" s="42"/>
      <c r="B92" s="42"/>
      <c r="C92" s="42"/>
      <c r="D92" s="42"/>
      <c r="E92" s="42"/>
      <c r="F92" s="42"/>
      <c r="G92" s="43"/>
      <c r="H92" s="42"/>
      <c r="I92" s="42"/>
      <c r="J92" s="42"/>
      <c r="K92" s="43"/>
      <c r="L92" s="42"/>
    </row>
    <row r="93" spans="1:12">
      <c r="A93" s="42"/>
      <c r="B93" s="42"/>
      <c r="C93" s="42"/>
      <c r="D93" s="42"/>
      <c r="E93" s="42"/>
      <c r="F93" s="42"/>
      <c r="G93" s="43"/>
      <c r="H93" s="42"/>
      <c r="I93" s="42"/>
      <c r="J93" s="42"/>
      <c r="K93" s="43"/>
      <c r="L93" s="42"/>
    </row>
    <row r="94" spans="1:12">
      <c r="A94" s="42"/>
      <c r="B94" s="42"/>
      <c r="C94" s="42"/>
      <c r="D94" s="42"/>
      <c r="E94" s="42"/>
      <c r="F94" s="42"/>
      <c r="G94" s="43"/>
      <c r="H94" s="42"/>
      <c r="I94" s="42"/>
      <c r="J94" s="42"/>
      <c r="K94" s="43"/>
      <c r="L94" s="42"/>
    </row>
    <row r="95" spans="1:12">
      <c r="A95" s="42"/>
      <c r="B95" s="42"/>
      <c r="C95" s="42"/>
      <c r="D95" s="42"/>
      <c r="E95" s="42"/>
      <c r="F95" s="42"/>
      <c r="G95" s="43"/>
      <c r="H95" s="42"/>
      <c r="I95" s="42"/>
      <c r="J95" s="42"/>
      <c r="K95" s="43"/>
      <c r="L95" s="42"/>
    </row>
    <row r="96" spans="1:12">
      <c r="A96" s="42"/>
      <c r="B96" s="42"/>
      <c r="C96" s="42"/>
      <c r="D96" s="42"/>
      <c r="E96" s="42"/>
      <c r="F96" s="42"/>
      <c r="G96" s="43"/>
      <c r="H96" s="42"/>
      <c r="I96" s="42"/>
      <c r="J96" s="42"/>
      <c r="K96" s="43"/>
      <c r="L96" s="42"/>
    </row>
    <row r="97" spans="1:12">
      <c r="A97" s="42"/>
      <c r="B97" s="42"/>
      <c r="C97" s="42"/>
      <c r="D97" s="42"/>
      <c r="E97" s="42"/>
      <c r="F97" s="42"/>
      <c r="G97" s="43"/>
      <c r="H97" s="42"/>
      <c r="I97" s="42"/>
      <c r="J97" s="42"/>
      <c r="K97" s="43"/>
      <c r="L97" s="42"/>
    </row>
    <row r="98" spans="1:12">
      <c r="A98" s="42"/>
      <c r="B98" s="42"/>
      <c r="C98" s="42"/>
      <c r="D98" s="42"/>
      <c r="E98" s="42"/>
      <c r="F98" s="42"/>
      <c r="G98" s="43"/>
      <c r="H98" s="42"/>
      <c r="I98" s="42"/>
      <c r="J98" s="42"/>
      <c r="K98" s="43"/>
      <c r="L98" s="42"/>
    </row>
    <row r="99" spans="1:12">
      <c r="A99" s="42"/>
      <c r="B99" s="42"/>
      <c r="C99" s="42"/>
      <c r="D99" s="42"/>
      <c r="E99" s="42"/>
      <c r="F99" s="42"/>
      <c r="G99" s="43"/>
      <c r="H99" s="42"/>
      <c r="I99" s="42"/>
      <c r="J99" s="42"/>
      <c r="K99" s="43"/>
      <c r="L99" s="42"/>
    </row>
    <row r="100" spans="1:12">
      <c r="A100" s="42"/>
      <c r="B100" s="42"/>
      <c r="C100" s="42"/>
      <c r="D100" s="42"/>
      <c r="E100" s="42"/>
      <c r="F100" s="42"/>
      <c r="G100" s="43"/>
      <c r="H100" s="42"/>
      <c r="I100" s="42"/>
      <c r="J100" s="42"/>
      <c r="K100" s="43"/>
      <c r="L100" s="42"/>
    </row>
    <row r="101" spans="1:12">
      <c r="A101" s="42"/>
      <c r="B101" s="42"/>
      <c r="C101" s="42"/>
      <c r="D101" s="42"/>
      <c r="E101" s="42"/>
      <c r="F101" s="42"/>
      <c r="G101" s="43"/>
      <c r="H101" s="42"/>
      <c r="I101" s="42"/>
      <c r="J101" s="42"/>
      <c r="K101" s="43"/>
      <c r="L101" s="42"/>
    </row>
    <row r="102" spans="1:12">
      <c r="A102" s="42"/>
      <c r="B102" s="42"/>
      <c r="C102" s="42"/>
      <c r="D102" s="42"/>
      <c r="E102" s="42"/>
      <c r="F102" s="42"/>
      <c r="G102" s="43"/>
      <c r="H102" s="42"/>
      <c r="I102" s="42"/>
      <c r="J102" s="42"/>
      <c r="K102" s="43"/>
      <c r="L102" s="42"/>
    </row>
  </sheetData>
  <mergeCells count="21">
    <mergeCell ref="A2:L2"/>
    <mergeCell ref="D3:G3"/>
    <mergeCell ref="H3:K3"/>
    <mergeCell ref="A3:A4"/>
    <mergeCell ref="B3:B4"/>
    <mergeCell ref="C3:C4"/>
    <mergeCell ref="L3:L4"/>
    <mergeCell ref="A62:A63"/>
    <mergeCell ref="B62:B63"/>
    <mergeCell ref="C62:C63"/>
    <mergeCell ref="H42:K42"/>
    <mergeCell ref="L22:L23"/>
    <mergeCell ref="A22:A23"/>
    <mergeCell ref="C22:C23"/>
    <mergeCell ref="L62:L63"/>
    <mergeCell ref="H22:K22"/>
    <mergeCell ref="C42:C43"/>
    <mergeCell ref="L42:L43"/>
    <mergeCell ref="A42:A43"/>
    <mergeCell ref="B42:B43"/>
    <mergeCell ref="B22:B23"/>
  </mergeCells>
  <phoneticPr fontId="30"/>
  <pageMargins left="0.59055118110236227" right="0.59" top="0.4" bottom="0.44" header="0" footer="0"/>
  <pageSetup paperSize="9" orientation="landscape" r:id="rId1"/>
  <headerFooter alignWithMargins="0"/>
  <rowBreaks count="2" manualBreakCount="2">
    <brk id="20" max="11" man="1"/>
    <brk id="40" max="11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view="pageBreakPreview" topLeftCell="A13" zoomScaleNormal="80" zoomScaleSheetLayoutView="100" workbookViewId="0"/>
  </sheetViews>
  <sheetFormatPr defaultRowHeight="26.25" customHeight="1"/>
  <cols>
    <col min="1" max="1" width="28.7109375" style="173" customWidth="1"/>
    <col min="2" max="2" width="23.28515625" style="174" customWidth="1"/>
    <col min="3" max="4" width="6.42578125" style="175" customWidth="1"/>
    <col min="5" max="5" width="24.5703125" style="173" customWidth="1"/>
    <col min="6" max="6" width="12.42578125" style="173" customWidth="1"/>
    <col min="7" max="7" width="5.28515625" style="173" customWidth="1"/>
    <col min="8" max="255" width="9.140625" style="173"/>
    <col min="256" max="256" width="4" style="173" customWidth="1"/>
    <col min="257" max="257" width="28.7109375" style="173" customWidth="1"/>
    <col min="258" max="258" width="23.28515625" style="173" customWidth="1"/>
    <col min="259" max="260" width="6.42578125" style="173" customWidth="1"/>
    <col min="261" max="261" width="24.5703125" style="173" customWidth="1"/>
    <col min="262" max="262" width="12.42578125" style="173" customWidth="1"/>
    <col min="263" max="263" width="5.28515625" style="173" customWidth="1"/>
    <col min="264" max="511" width="9.140625" style="173"/>
    <col min="512" max="512" width="4" style="173" customWidth="1"/>
    <col min="513" max="513" width="28.7109375" style="173" customWidth="1"/>
    <col min="514" max="514" width="23.28515625" style="173" customWidth="1"/>
    <col min="515" max="516" width="6.42578125" style="173" customWidth="1"/>
    <col min="517" max="517" width="24.5703125" style="173" customWidth="1"/>
    <col min="518" max="518" width="12.42578125" style="173" customWidth="1"/>
    <col min="519" max="519" width="5.28515625" style="173" customWidth="1"/>
    <col min="520" max="767" width="9.140625" style="173"/>
    <col min="768" max="768" width="4" style="173" customWidth="1"/>
    <col min="769" max="769" width="28.7109375" style="173" customWidth="1"/>
    <col min="770" max="770" width="23.28515625" style="173" customWidth="1"/>
    <col min="771" max="772" width="6.42578125" style="173" customWidth="1"/>
    <col min="773" max="773" width="24.5703125" style="173" customWidth="1"/>
    <col min="774" max="774" width="12.42578125" style="173" customWidth="1"/>
    <col min="775" max="775" width="5.28515625" style="173" customWidth="1"/>
    <col min="776" max="1023" width="9.140625" style="173"/>
    <col min="1024" max="1024" width="4" style="173" customWidth="1"/>
    <col min="1025" max="1025" width="28.7109375" style="173" customWidth="1"/>
    <col min="1026" max="1026" width="23.28515625" style="173" customWidth="1"/>
    <col min="1027" max="1028" width="6.42578125" style="173" customWidth="1"/>
    <col min="1029" max="1029" width="24.5703125" style="173" customWidth="1"/>
    <col min="1030" max="1030" width="12.42578125" style="173" customWidth="1"/>
    <col min="1031" max="1031" width="5.28515625" style="173" customWidth="1"/>
    <col min="1032" max="1279" width="9.140625" style="173"/>
    <col min="1280" max="1280" width="4" style="173" customWidth="1"/>
    <col min="1281" max="1281" width="28.7109375" style="173" customWidth="1"/>
    <col min="1282" max="1282" width="23.28515625" style="173" customWidth="1"/>
    <col min="1283" max="1284" width="6.42578125" style="173" customWidth="1"/>
    <col min="1285" max="1285" width="24.5703125" style="173" customWidth="1"/>
    <col min="1286" max="1286" width="12.42578125" style="173" customWidth="1"/>
    <col min="1287" max="1287" width="5.28515625" style="173" customWidth="1"/>
    <col min="1288" max="1535" width="9.140625" style="173"/>
    <col min="1536" max="1536" width="4" style="173" customWidth="1"/>
    <col min="1537" max="1537" width="28.7109375" style="173" customWidth="1"/>
    <col min="1538" max="1538" width="23.28515625" style="173" customWidth="1"/>
    <col min="1539" max="1540" width="6.42578125" style="173" customWidth="1"/>
    <col min="1541" max="1541" width="24.5703125" style="173" customWidth="1"/>
    <col min="1542" max="1542" width="12.42578125" style="173" customWidth="1"/>
    <col min="1543" max="1543" width="5.28515625" style="173" customWidth="1"/>
    <col min="1544" max="1791" width="9.140625" style="173"/>
    <col min="1792" max="1792" width="4" style="173" customWidth="1"/>
    <col min="1793" max="1793" width="28.7109375" style="173" customWidth="1"/>
    <col min="1794" max="1794" width="23.28515625" style="173" customWidth="1"/>
    <col min="1795" max="1796" width="6.42578125" style="173" customWidth="1"/>
    <col min="1797" max="1797" width="24.5703125" style="173" customWidth="1"/>
    <col min="1798" max="1798" width="12.42578125" style="173" customWidth="1"/>
    <col min="1799" max="1799" width="5.28515625" style="173" customWidth="1"/>
    <col min="1800" max="2047" width="9.140625" style="173"/>
    <col min="2048" max="2048" width="4" style="173" customWidth="1"/>
    <col min="2049" max="2049" width="28.7109375" style="173" customWidth="1"/>
    <col min="2050" max="2050" width="23.28515625" style="173" customWidth="1"/>
    <col min="2051" max="2052" width="6.42578125" style="173" customWidth="1"/>
    <col min="2053" max="2053" width="24.5703125" style="173" customWidth="1"/>
    <col min="2054" max="2054" width="12.42578125" style="173" customWidth="1"/>
    <col min="2055" max="2055" width="5.28515625" style="173" customWidth="1"/>
    <col min="2056" max="2303" width="9.140625" style="173"/>
    <col min="2304" max="2304" width="4" style="173" customWidth="1"/>
    <col min="2305" max="2305" width="28.7109375" style="173" customWidth="1"/>
    <col min="2306" max="2306" width="23.28515625" style="173" customWidth="1"/>
    <col min="2307" max="2308" width="6.42578125" style="173" customWidth="1"/>
    <col min="2309" max="2309" width="24.5703125" style="173" customWidth="1"/>
    <col min="2310" max="2310" width="12.42578125" style="173" customWidth="1"/>
    <col min="2311" max="2311" width="5.28515625" style="173" customWidth="1"/>
    <col min="2312" max="2559" width="9.140625" style="173"/>
    <col min="2560" max="2560" width="4" style="173" customWidth="1"/>
    <col min="2561" max="2561" width="28.7109375" style="173" customWidth="1"/>
    <col min="2562" max="2562" width="23.28515625" style="173" customWidth="1"/>
    <col min="2563" max="2564" width="6.42578125" style="173" customWidth="1"/>
    <col min="2565" max="2565" width="24.5703125" style="173" customWidth="1"/>
    <col min="2566" max="2566" width="12.42578125" style="173" customWidth="1"/>
    <col min="2567" max="2567" width="5.28515625" style="173" customWidth="1"/>
    <col min="2568" max="2815" width="9.140625" style="173"/>
    <col min="2816" max="2816" width="4" style="173" customWidth="1"/>
    <col min="2817" max="2817" width="28.7109375" style="173" customWidth="1"/>
    <col min="2818" max="2818" width="23.28515625" style="173" customWidth="1"/>
    <col min="2819" max="2820" width="6.42578125" style="173" customWidth="1"/>
    <col min="2821" max="2821" width="24.5703125" style="173" customWidth="1"/>
    <col min="2822" max="2822" width="12.42578125" style="173" customWidth="1"/>
    <col min="2823" max="2823" width="5.28515625" style="173" customWidth="1"/>
    <col min="2824" max="3071" width="9.140625" style="173"/>
    <col min="3072" max="3072" width="4" style="173" customWidth="1"/>
    <col min="3073" max="3073" width="28.7109375" style="173" customWidth="1"/>
    <col min="3074" max="3074" width="23.28515625" style="173" customWidth="1"/>
    <col min="3075" max="3076" width="6.42578125" style="173" customWidth="1"/>
    <col min="3077" max="3077" width="24.5703125" style="173" customWidth="1"/>
    <col min="3078" max="3078" width="12.42578125" style="173" customWidth="1"/>
    <col min="3079" max="3079" width="5.28515625" style="173" customWidth="1"/>
    <col min="3080" max="3327" width="9.140625" style="173"/>
    <col min="3328" max="3328" width="4" style="173" customWidth="1"/>
    <col min="3329" max="3329" width="28.7109375" style="173" customWidth="1"/>
    <col min="3330" max="3330" width="23.28515625" style="173" customWidth="1"/>
    <col min="3331" max="3332" width="6.42578125" style="173" customWidth="1"/>
    <col min="3333" max="3333" width="24.5703125" style="173" customWidth="1"/>
    <col min="3334" max="3334" width="12.42578125" style="173" customWidth="1"/>
    <col min="3335" max="3335" width="5.28515625" style="173" customWidth="1"/>
    <col min="3336" max="3583" width="9.140625" style="173"/>
    <col min="3584" max="3584" width="4" style="173" customWidth="1"/>
    <col min="3585" max="3585" width="28.7109375" style="173" customWidth="1"/>
    <col min="3586" max="3586" width="23.28515625" style="173" customWidth="1"/>
    <col min="3587" max="3588" width="6.42578125" style="173" customWidth="1"/>
    <col min="3589" max="3589" width="24.5703125" style="173" customWidth="1"/>
    <col min="3590" max="3590" width="12.42578125" style="173" customWidth="1"/>
    <col min="3591" max="3591" width="5.28515625" style="173" customWidth="1"/>
    <col min="3592" max="3839" width="9.140625" style="173"/>
    <col min="3840" max="3840" width="4" style="173" customWidth="1"/>
    <col min="3841" max="3841" width="28.7109375" style="173" customWidth="1"/>
    <col min="3842" max="3842" width="23.28515625" style="173" customWidth="1"/>
    <col min="3843" max="3844" width="6.42578125" style="173" customWidth="1"/>
    <col min="3845" max="3845" width="24.5703125" style="173" customWidth="1"/>
    <col min="3846" max="3846" width="12.42578125" style="173" customWidth="1"/>
    <col min="3847" max="3847" width="5.28515625" style="173" customWidth="1"/>
    <col min="3848" max="4095" width="9.140625" style="173"/>
    <col min="4096" max="4096" width="4" style="173" customWidth="1"/>
    <col min="4097" max="4097" width="28.7109375" style="173" customWidth="1"/>
    <col min="4098" max="4098" width="23.28515625" style="173" customWidth="1"/>
    <col min="4099" max="4100" width="6.42578125" style="173" customWidth="1"/>
    <col min="4101" max="4101" width="24.5703125" style="173" customWidth="1"/>
    <col min="4102" max="4102" width="12.42578125" style="173" customWidth="1"/>
    <col min="4103" max="4103" width="5.28515625" style="173" customWidth="1"/>
    <col min="4104" max="4351" width="9.140625" style="173"/>
    <col min="4352" max="4352" width="4" style="173" customWidth="1"/>
    <col min="4353" max="4353" width="28.7109375" style="173" customWidth="1"/>
    <col min="4354" max="4354" width="23.28515625" style="173" customWidth="1"/>
    <col min="4355" max="4356" width="6.42578125" style="173" customWidth="1"/>
    <col min="4357" max="4357" width="24.5703125" style="173" customWidth="1"/>
    <col min="4358" max="4358" width="12.42578125" style="173" customWidth="1"/>
    <col min="4359" max="4359" width="5.28515625" style="173" customWidth="1"/>
    <col min="4360" max="4607" width="9.140625" style="173"/>
    <col min="4608" max="4608" width="4" style="173" customWidth="1"/>
    <col min="4609" max="4609" width="28.7109375" style="173" customWidth="1"/>
    <col min="4610" max="4610" width="23.28515625" style="173" customWidth="1"/>
    <col min="4611" max="4612" width="6.42578125" style="173" customWidth="1"/>
    <col min="4613" max="4613" width="24.5703125" style="173" customWidth="1"/>
    <col min="4614" max="4614" width="12.42578125" style="173" customWidth="1"/>
    <col min="4615" max="4615" width="5.28515625" style="173" customWidth="1"/>
    <col min="4616" max="4863" width="9.140625" style="173"/>
    <col min="4864" max="4864" width="4" style="173" customWidth="1"/>
    <col min="4865" max="4865" width="28.7109375" style="173" customWidth="1"/>
    <col min="4866" max="4866" width="23.28515625" style="173" customWidth="1"/>
    <col min="4867" max="4868" width="6.42578125" style="173" customWidth="1"/>
    <col min="4869" max="4869" width="24.5703125" style="173" customWidth="1"/>
    <col min="4870" max="4870" width="12.42578125" style="173" customWidth="1"/>
    <col min="4871" max="4871" width="5.28515625" style="173" customWidth="1"/>
    <col min="4872" max="5119" width="9.140625" style="173"/>
    <col min="5120" max="5120" width="4" style="173" customWidth="1"/>
    <col min="5121" max="5121" width="28.7109375" style="173" customWidth="1"/>
    <col min="5122" max="5122" width="23.28515625" style="173" customWidth="1"/>
    <col min="5123" max="5124" width="6.42578125" style="173" customWidth="1"/>
    <col min="5125" max="5125" width="24.5703125" style="173" customWidth="1"/>
    <col min="5126" max="5126" width="12.42578125" style="173" customWidth="1"/>
    <col min="5127" max="5127" width="5.28515625" style="173" customWidth="1"/>
    <col min="5128" max="5375" width="9.140625" style="173"/>
    <col min="5376" max="5376" width="4" style="173" customWidth="1"/>
    <col min="5377" max="5377" width="28.7109375" style="173" customWidth="1"/>
    <col min="5378" max="5378" width="23.28515625" style="173" customWidth="1"/>
    <col min="5379" max="5380" width="6.42578125" style="173" customWidth="1"/>
    <col min="5381" max="5381" width="24.5703125" style="173" customWidth="1"/>
    <col min="5382" max="5382" width="12.42578125" style="173" customWidth="1"/>
    <col min="5383" max="5383" width="5.28515625" style="173" customWidth="1"/>
    <col min="5384" max="5631" width="9.140625" style="173"/>
    <col min="5632" max="5632" width="4" style="173" customWidth="1"/>
    <col min="5633" max="5633" width="28.7109375" style="173" customWidth="1"/>
    <col min="5634" max="5634" width="23.28515625" style="173" customWidth="1"/>
    <col min="5635" max="5636" width="6.42578125" style="173" customWidth="1"/>
    <col min="5637" max="5637" width="24.5703125" style="173" customWidth="1"/>
    <col min="5638" max="5638" width="12.42578125" style="173" customWidth="1"/>
    <col min="5639" max="5639" width="5.28515625" style="173" customWidth="1"/>
    <col min="5640" max="5887" width="9.140625" style="173"/>
    <col min="5888" max="5888" width="4" style="173" customWidth="1"/>
    <col min="5889" max="5889" width="28.7109375" style="173" customWidth="1"/>
    <col min="5890" max="5890" width="23.28515625" style="173" customWidth="1"/>
    <col min="5891" max="5892" width="6.42578125" style="173" customWidth="1"/>
    <col min="5893" max="5893" width="24.5703125" style="173" customWidth="1"/>
    <col min="5894" max="5894" width="12.42578125" style="173" customWidth="1"/>
    <col min="5895" max="5895" width="5.28515625" style="173" customWidth="1"/>
    <col min="5896" max="6143" width="9.140625" style="173"/>
    <col min="6144" max="6144" width="4" style="173" customWidth="1"/>
    <col min="6145" max="6145" width="28.7109375" style="173" customWidth="1"/>
    <col min="6146" max="6146" width="23.28515625" style="173" customWidth="1"/>
    <col min="6147" max="6148" width="6.42578125" style="173" customWidth="1"/>
    <col min="6149" max="6149" width="24.5703125" style="173" customWidth="1"/>
    <col min="6150" max="6150" width="12.42578125" style="173" customWidth="1"/>
    <col min="6151" max="6151" width="5.28515625" style="173" customWidth="1"/>
    <col min="6152" max="6399" width="9.140625" style="173"/>
    <col min="6400" max="6400" width="4" style="173" customWidth="1"/>
    <col min="6401" max="6401" width="28.7109375" style="173" customWidth="1"/>
    <col min="6402" max="6402" width="23.28515625" style="173" customWidth="1"/>
    <col min="6403" max="6404" width="6.42578125" style="173" customWidth="1"/>
    <col min="6405" max="6405" width="24.5703125" style="173" customWidth="1"/>
    <col min="6406" max="6406" width="12.42578125" style="173" customWidth="1"/>
    <col min="6407" max="6407" width="5.28515625" style="173" customWidth="1"/>
    <col min="6408" max="6655" width="9.140625" style="173"/>
    <col min="6656" max="6656" width="4" style="173" customWidth="1"/>
    <col min="6657" max="6657" width="28.7109375" style="173" customWidth="1"/>
    <col min="6658" max="6658" width="23.28515625" style="173" customWidth="1"/>
    <col min="6659" max="6660" width="6.42578125" style="173" customWidth="1"/>
    <col min="6661" max="6661" width="24.5703125" style="173" customWidth="1"/>
    <col min="6662" max="6662" width="12.42578125" style="173" customWidth="1"/>
    <col min="6663" max="6663" width="5.28515625" style="173" customWidth="1"/>
    <col min="6664" max="6911" width="9.140625" style="173"/>
    <col min="6912" max="6912" width="4" style="173" customWidth="1"/>
    <col min="6913" max="6913" width="28.7109375" style="173" customWidth="1"/>
    <col min="6914" max="6914" width="23.28515625" style="173" customWidth="1"/>
    <col min="6915" max="6916" width="6.42578125" style="173" customWidth="1"/>
    <col min="6917" max="6917" width="24.5703125" style="173" customWidth="1"/>
    <col min="6918" max="6918" width="12.42578125" style="173" customWidth="1"/>
    <col min="6919" max="6919" width="5.28515625" style="173" customWidth="1"/>
    <col min="6920" max="7167" width="9.140625" style="173"/>
    <col min="7168" max="7168" width="4" style="173" customWidth="1"/>
    <col min="7169" max="7169" width="28.7109375" style="173" customWidth="1"/>
    <col min="7170" max="7170" width="23.28515625" style="173" customWidth="1"/>
    <col min="7171" max="7172" width="6.42578125" style="173" customWidth="1"/>
    <col min="7173" max="7173" width="24.5703125" style="173" customWidth="1"/>
    <col min="7174" max="7174" width="12.42578125" style="173" customWidth="1"/>
    <col min="7175" max="7175" width="5.28515625" style="173" customWidth="1"/>
    <col min="7176" max="7423" width="9.140625" style="173"/>
    <col min="7424" max="7424" width="4" style="173" customWidth="1"/>
    <col min="7425" max="7425" width="28.7109375" style="173" customWidth="1"/>
    <col min="7426" max="7426" width="23.28515625" style="173" customWidth="1"/>
    <col min="7427" max="7428" width="6.42578125" style="173" customWidth="1"/>
    <col min="7429" max="7429" width="24.5703125" style="173" customWidth="1"/>
    <col min="7430" max="7430" width="12.42578125" style="173" customWidth="1"/>
    <col min="7431" max="7431" width="5.28515625" style="173" customWidth="1"/>
    <col min="7432" max="7679" width="9.140625" style="173"/>
    <col min="7680" max="7680" width="4" style="173" customWidth="1"/>
    <col min="7681" max="7681" width="28.7109375" style="173" customWidth="1"/>
    <col min="7682" max="7682" width="23.28515625" style="173" customWidth="1"/>
    <col min="7683" max="7684" width="6.42578125" style="173" customWidth="1"/>
    <col min="7685" max="7685" width="24.5703125" style="173" customWidth="1"/>
    <col min="7686" max="7686" width="12.42578125" style="173" customWidth="1"/>
    <col min="7687" max="7687" width="5.28515625" style="173" customWidth="1"/>
    <col min="7688" max="7935" width="9.140625" style="173"/>
    <col min="7936" max="7936" width="4" style="173" customWidth="1"/>
    <col min="7937" max="7937" width="28.7109375" style="173" customWidth="1"/>
    <col min="7938" max="7938" width="23.28515625" style="173" customWidth="1"/>
    <col min="7939" max="7940" width="6.42578125" style="173" customWidth="1"/>
    <col min="7941" max="7941" width="24.5703125" style="173" customWidth="1"/>
    <col min="7942" max="7942" width="12.42578125" style="173" customWidth="1"/>
    <col min="7943" max="7943" width="5.28515625" style="173" customWidth="1"/>
    <col min="7944" max="8191" width="9.140625" style="173"/>
    <col min="8192" max="8192" width="4" style="173" customWidth="1"/>
    <col min="8193" max="8193" width="28.7109375" style="173" customWidth="1"/>
    <col min="8194" max="8194" width="23.28515625" style="173" customWidth="1"/>
    <col min="8195" max="8196" width="6.42578125" style="173" customWidth="1"/>
    <col min="8197" max="8197" width="24.5703125" style="173" customWidth="1"/>
    <col min="8198" max="8198" width="12.42578125" style="173" customWidth="1"/>
    <col min="8199" max="8199" width="5.28515625" style="173" customWidth="1"/>
    <col min="8200" max="8447" width="9.140625" style="173"/>
    <col min="8448" max="8448" width="4" style="173" customWidth="1"/>
    <col min="8449" max="8449" width="28.7109375" style="173" customWidth="1"/>
    <col min="8450" max="8450" width="23.28515625" style="173" customWidth="1"/>
    <col min="8451" max="8452" width="6.42578125" style="173" customWidth="1"/>
    <col min="8453" max="8453" width="24.5703125" style="173" customWidth="1"/>
    <col min="8454" max="8454" width="12.42578125" style="173" customWidth="1"/>
    <col min="8455" max="8455" width="5.28515625" style="173" customWidth="1"/>
    <col min="8456" max="8703" width="9.140625" style="173"/>
    <col min="8704" max="8704" width="4" style="173" customWidth="1"/>
    <col min="8705" max="8705" width="28.7109375" style="173" customWidth="1"/>
    <col min="8706" max="8706" width="23.28515625" style="173" customWidth="1"/>
    <col min="8707" max="8708" width="6.42578125" style="173" customWidth="1"/>
    <col min="8709" max="8709" width="24.5703125" style="173" customWidth="1"/>
    <col min="8710" max="8710" width="12.42578125" style="173" customWidth="1"/>
    <col min="8711" max="8711" width="5.28515625" style="173" customWidth="1"/>
    <col min="8712" max="8959" width="9.140625" style="173"/>
    <col min="8960" max="8960" width="4" style="173" customWidth="1"/>
    <col min="8961" max="8961" width="28.7109375" style="173" customWidth="1"/>
    <col min="8962" max="8962" width="23.28515625" style="173" customWidth="1"/>
    <col min="8963" max="8964" width="6.42578125" style="173" customWidth="1"/>
    <col min="8965" max="8965" width="24.5703125" style="173" customWidth="1"/>
    <col min="8966" max="8966" width="12.42578125" style="173" customWidth="1"/>
    <col min="8967" max="8967" width="5.28515625" style="173" customWidth="1"/>
    <col min="8968" max="9215" width="9.140625" style="173"/>
    <col min="9216" max="9216" width="4" style="173" customWidth="1"/>
    <col min="9217" max="9217" width="28.7109375" style="173" customWidth="1"/>
    <col min="9218" max="9218" width="23.28515625" style="173" customWidth="1"/>
    <col min="9219" max="9220" width="6.42578125" style="173" customWidth="1"/>
    <col min="9221" max="9221" width="24.5703125" style="173" customWidth="1"/>
    <col min="9222" max="9222" width="12.42578125" style="173" customWidth="1"/>
    <col min="9223" max="9223" width="5.28515625" style="173" customWidth="1"/>
    <col min="9224" max="9471" width="9.140625" style="173"/>
    <col min="9472" max="9472" width="4" style="173" customWidth="1"/>
    <col min="9473" max="9473" width="28.7109375" style="173" customWidth="1"/>
    <col min="9474" max="9474" width="23.28515625" style="173" customWidth="1"/>
    <col min="9475" max="9476" width="6.42578125" style="173" customWidth="1"/>
    <col min="9477" max="9477" width="24.5703125" style="173" customWidth="1"/>
    <col min="9478" max="9478" width="12.42578125" style="173" customWidth="1"/>
    <col min="9479" max="9479" width="5.28515625" style="173" customWidth="1"/>
    <col min="9480" max="9727" width="9.140625" style="173"/>
    <col min="9728" max="9728" width="4" style="173" customWidth="1"/>
    <col min="9729" max="9729" width="28.7109375" style="173" customWidth="1"/>
    <col min="9730" max="9730" width="23.28515625" style="173" customWidth="1"/>
    <col min="9731" max="9732" width="6.42578125" style="173" customWidth="1"/>
    <col min="9733" max="9733" width="24.5703125" style="173" customWidth="1"/>
    <col min="9734" max="9734" width="12.42578125" style="173" customWidth="1"/>
    <col min="9735" max="9735" width="5.28515625" style="173" customWidth="1"/>
    <col min="9736" max="9983" width="9.140625" style="173"/>
    <col min="9984" max="9984" width="4" style="173" customWidth="1"/>
    <col min="9985" max="9985" width="28.7109375" style="173" customWidth="1"/>
    <col min="9986" max="9986" width="23.28515625" style="173" customWidth="1"/>
    <col min="9987" max="9988" width="6.42578125" style="173" customWidth="1"/>
    <col min="9989" max="9989" width="24.5703125" style="173" customWidth="1"/>
    <col min="9990" max="9990" width="12.42578125" style="173" customWidth="1"/>
    <col min="9991" max="9991" width="5.28515625" style="173" customWidth="1"/>
    <col min="9992" max="10239" width="9.140625" style="173"/>
    <col min="10240" max="10240" width="4" style="173" customWidth="1"/>
    <col min="10241" max="10241" width="28.7109375" style="173" customWidth="1"/>
    <col min="10242" max="10242" width="23.28515625" style="173" customWidth="1"/>
    <col min="10243" max="10244" width="6.42578125" style="173" customWidth="1"/>
    <col min="10245" max="10245" width="24.5703125" style="173" customWidth="1"/>
    <col min="10246" max="10246" width="12.42578125" style="173" customWidth="1"/>
    <col min="10247" max="10247" width="5.28515625" style="173" customWidth="1"/>
    <col min="10248" max="10495" width="9.140625" style="173"/>
    <col min="10496" max="10496" width="4" style="173" customWidth="1"/>
    <col min="10497" max="10497" width="28.7109375" style="173" customWidth="1"/>
    <col min="10498" max="10498" width="23.28515625" style="173" customWidth="1"/>
    <col min="10499" max="10500" width="6.42578125" style="173" customWidth="1"/>
    <col min="10501" max="10501" width="24.5703125" style="173" customWidth="1"/>
    <col min="10502" max="10502" width="12.42578125" style="173" customWidth="1"/>
    <col min="10503" max="10503" width="5.28515625" style="173" customWidth="1"/>
    <col min="10504" max="10751" width="9.140625" style="173"/>
    <col min="10752" max="10752" width="4" style="173" customWidth="1"/>
    <col min="10753" max="10753" width="28.7109375" style="173" customWidth="1"/>
    <col min="10754" max="10754" width="23.28515625" style="173" customWidth="1"/>
    <col min="10755" max="10756" width="6.42578125" style="173" customWidth="1"/>
    <col min="10757" max="10757" width="24.5703125" style="173" customWidth="1"/>
    <col min="10758" max="10758" width="12.42578125" style="173" customWidth="1"/>
    <col min="10759" max="10759" width="5.28515625" style="173" customWidth="1"/>
    <col min="10760" max="11007" width="9.140625" style="173"/>
    <col min="11008" max="11008" width="4" style="173" customWidth="1"/>
    <col min="11009" max="11009" width="28.7109375" style="173" customWidth="1"/>
    <col min="11010" max="11010" width="23.28515625" style="173" customWidth="1"/>
    <col min="11011" max="11012" width="6.42578125" style="173" customWidth="1"/>
    <col min="11013" max="11013" width="24.5703125" style="173" customWidth="1"/>
    <col min="11014" max="11014" width="12.42578125" style="173" customWidth="1"/>
    <col min="11015" max="11015" width="5.28515625" style="173" customWidth="1"/>
    <col min="11016" max="11263" width="9.140625" style="173"/>
    <col min="11264" max="11264" width="4" style="173" customWidth="1"/>
    <col min="11265" max="11265" width="28.7109375" style="173" customWidth="1"/>
    <col min="11266" max="11266" width="23.28515625" style="173" customWidth="1"/>
    <col min="11267" max="11268" width="6.42578125" style="173" customWidth="1"/>
    <col min="11269" max="11269" width="24.5703125" style="173" customWidth="1"/>
    <col min="11270" max="11270" width="12.42578125" style="173" customWidth="1"/>
    <col min="11271" max="11271" width="5.28515625" style="173" customWidth="1"/>
    <col min="11272" max="11519" width="9.140625" style="173"/>
    <col min="11520" max="11520" width="4" style="173" customWidth="1"/>
    <col min="11521" max="11521" width="28.7109375" style="173" customWidth="1"/>
    <col min="11522" max="11522" width="23.28515625" style="173" customWidth="1"/>
    <col min="11523" max="11524" width="6.42578125" style="173" customWidth="1"/>
    <col min="11525" max="11525" width="24.5703125" style="173" customWidth="1"/>
    <col min="11526" max="11526" width="12.42578125" style="173" customWidth="1"/>
    <col min="11527" max="11527" width="5.28515625" style="173" customWidth="1"/>
    <col min="11528" max="11775" width="9.140625" style="173"/>
    <col min="11776" max="11776" width="4" style="173" customWidth="1"/>
    <col min="11777" max="11777" width="28.7109375" style="173" customWidth="1"/>
    <col min="11778" max="11778" width="23.28515625" style="173" customWidth="1"/>
    <col min="11779" max="11780" width="6.42578125" style="173" customWidth="1"/>
    <col min="11781" max="11781" width="24.5703125" style="173" customWidth="1"/>
    <col min="11782" max="11782" width="12.42578125" style="173" customWidth="1"/>
    <col min="11783" max="11783" width="5.28515625" style="173" customWidth="1"/>
    <col min="11784" max="12031" width="9.140625" style="173"/>
    <col min="12032" max="12032" width="4" style="173" customWidth="1"/>
    <col min="12033" max="12033" width="28.7109375" style="173" customWidth="1"/>
    <col min="12034" max="12034" width="23.28515625" style="173" customWidth="1"/>
    <col min="12035" max="12036" width="6.42578125" style="173" customWidth="1"/>
    <col min="12037" max="12037" width="24.5703125" style="173" customWidth="1"/>
    <col min="12038" max="12038" width="12.42578125" style="173" customWidth="1"/>
    <col min="12039" max="12039" width="5.28515625" style="173" customWidth="1"/>
    <col min="12040" max="12287" width="9.140625" style="173"/>
    <col min="12288" max="12288" width="4" style="173" customWidth="1"/>
    <col min="12289" max="12289" width="28.7109375" style="173" customWidth="1"/>
    <col min="12290" max="12290" width="23.28515625" style="173" customWidth="1"/>
    <col min="12291" max="12292" width="6.42578125" style="173" customWidth="1"/>
    <col min="12293" max="12293" width="24.5703125" style="173" customWidth="1"/>
    <col min="12294" max="12294" width="12.42578125" style="173" customWidth="1"/>
    <col min="12295" max="12295" width="5.28515625" style="173" customWidth="1"/>
    <col min="12296" max="12543" width="9.140625" style="173"/>
    <col min="12544" max="12544" width="4" style="173" customWidth="1"/>
    <col min="12545" max="12545" width="28.7109375" style="173" customWidth="1"/>
    <col min="12546" max="12546" width="23.28515625" style="173" customWidth="1"/>
    <col min="12547" max="12548" width="6.42578125" style="173" customWidth="1"/>
    <col min="12549" max="12549" width="24.5703125" style="173" customWidth="1"/>
    <col min="12550" max="12550" width="12.42578125" style="173" customWidth="1"/>
    <col min="12551" max="12551" width="5.28515625" style="173" customWidth="1"/>
    <col min="12552" max="12799" width="9.140625" style="173"/>
    <col min="12800" max="12800" width="4" style="173" customWidth="1"/>
    <col min="12801" max="12801" width="28.7109375" style="173" customWidth="1"/>
    <col min="12802" max="12802" width="23.28515625" style="173" customWidth="1"/>
    <col min="12803" max="12804" width="6.42578125" style="173" customWidth="1"/>
    <col min="12805" max="12805" width="24.5703125" style="173" customWidth="1"/>
    <col min="12806" max="12806" width="12.42578125" style="173" customWidth="1"/>
    <col min="12807" max="12807" width="5.28515625" style="173" customWidth="1"/>
    <col min="12808" max="13055" width="9.140625" style="173"/>
    <col min="13056" max="13056" width="4" style="173" customWidth="1"/>
    <col min="13057" max="13057" width="28.7109375" style="173" customWidth="1"/>
    <col min="13058" max="13058" width="23.28515625" style="173" customWidth="1"/>
    <col min="13059" max="13060" width="6.42578125" style="173" customWidth="1"/>
    <col min="13061" max="13061" width="24.5703125" style="173" customWidth="1"/>
    <col min="13062" max="13062" width="12.42578125" style="173" customWidth="1"/>
    <col min="13063" max="13063" width="5.28515625" style="173" customWidth="1"/>
    <col min="13064" max="13311" width="9.140625" style="173"/>
    <col min="13312" max="13312" width="4" style="173" customWidth="1"/>
    <col min="13313" max="13313" width="28.7109375" style="173" customWidth="1"/>
    <col min="13314" max="13314" width="23.28515625" style="173" customWidth="1"/>
    <col min="13315" max="13316" width="6.42578125" style="173" customWidth="1"/>
    <col min="13317" max="13317" width="24.5703125" style="173" customWidth="1"/>
    <col min="13318" max="13318" width="12.42578125" style="173" customWidth="1"/>
    <col min="13319" max="13319" width="5.28515625" style="173" customWidth="1"/>
    <col min="13320" max="13567" width="9.140625" style="173"/>
    <col min="13568" max="13568" width="4" style="173" customWidth="1"/>
    <col min="13569" max="13569" width="28.7109375" style="173" customWidth="1"/>
    <col min="13570" max="13570" width="23.28515625" style="173" customWidth="1"/>
    <col min="13571" max="13572" width="6.42578125" style="173" customWidth="1"/>
    <col min="13573" max="13573" width="24.5703125" style="173" customWidth="1"/>
    <col min="13574" max="13574" width="12.42578125" style="173" customWidth="1"/>
    <col min="13575" max="13575" width="5.28515625" style="173" customWidth="1"/>
    <col min="13576" max="13823" width="9.140625" style="173"/>
    <col min="13824" max="13824" width="4" style="173" customWidth="1"/>
    <col min="13825" max="13825" width="28.7109375" style="173" customWidth="1"/>
    <col min="13826" max="13826" width="23.28515625" style="173" customWidth="1"/>
    <col min="13827" max="13828" width="6.42578125" style="173" customWidth="1"/>
    <col min="13829" max="13829" width="24.5703125" style="173" customWidth="1"/>
    <col min="13830" max="13830" width="12.42578125" style="173" customWidth="1"/>
    <col min="13831" max="13831" width="5.28515625" style="173" customWidth="1"/>
    <col min="13832" max="14079" width="9.140625" style="173"/>
    <col min="14080" max="14080" width="4" style="173" customWidth="1"/>
    <col min="14081" max="14081" width="28.7109375" style="173" customWidth="1"/>
    <col min="14082" max="14082" width="23.28515625" style="173" customWidth="1"/>
    <col min="14083" max="14084" width="6.42578125" style="173" customWidth="1"/>
    <col min="14085" max="14085" width="24.5703125" style="173" customWidth="1"/>
    <col min="14086" max="14086" width="12.42578125" style="173" customWidth="1"/>
    <col min="14087" max="14087" width="5.28515625" style="173" customWidth="1"/>
    <col min="14088" max="14335" width="9.140625" style="173"/>
    <col min="14336" max="14336" width="4" style="173" customWidth="1"/>
    <col min="14337" max="14337" width="28.7109375" style="173" customWidth="1"/>
    <col min="14338" max="14338" width="23.28515625" style="173" customWidth="1"/>
    <col min="14339" max="14340" width="6.42578125" style="173" customWidth="1"/>
    <col min="14341" max="14341" width="24.5703125" style="173" customWidth="1"/>
    <col min="14342" max="14342" width="12.42578125" style="173" customWidth="1"/>
    <col min="14343" max="14343" width="5.28515625" style="173" customWidth="1"/>
    <col min="14344" max="14591" width="9.140625" style="173"/>
    <col min="14592" max="14592" width="4" style="173" customWidth="1"/>
    <col min="14593" max="14593" width="28.7109375" style="173" customWidth="1"/>
    <col min="14594" max="14594" width="23.28515625" style="173" customWidth="1"/>
    <col min="14595" max="14596" width="6.42578125" style="173" customWidth="1"/>
    <col min="14597" max="14597" width="24.5703125" style="173" customWidth="1"/>
    <col min="14598" max="14598" width="12.42578125" style="173" customWidth="1"/>
    <col min="14599" max="14599" width="5.28515625" style="173" customWidth="1"/>
    <col min="14600" max="14847" width="9.140625" style="173"/>
    <col min="14848" max="14848" width="4" style="173" customWidth="1"/>
    <col min="14849" max="14849" width="28.7109375" style="173" customWidth="1"/>
    <col min="14850" max="14850" width="23.28515625" style="173" customWidth="1"/>
    <col min="14851" max="14852" width="6.42578125" style="173" customWidth="1"/>
    <col min="14853" max="14853" width="24.5703125" style="173" customWidth="1"/>
    <col min="14854" max="14854" width="12.42578125" style="173" customWidth="1"/>
    <col min="14855" max="14855" width="5.28515625" style="173" customWidth="1"/>
    <col min="14856" max="15103" width="9.140625" style="173"/>
    <col min="15104" max="15104" width="4" style="173" customWidth="1"/>
    <col min="15105" max="15105" width="28.7109375" style="173" customWidth="1"/>
    <col min="15106" max="15106" width="23.28515625" style="173" customWidth="1"/>
    <col min="15107" max="15108" width="6.42578125" style="173" customWidth="1"/>
    <col min="15109" max="15109" width="24.5703125" style="173" customWidth="1"/>
    <col min="15110" max="15110" width="12.42578125" style="173" customWidth="1"/>
    <col min="15111" max="15111" width="5.28515625" style="173" customWidth="1"/>
    <col min="15112" max="15359" width="9.140625" style="173"/>
    <col min="15360" max="15360" width="4" style="173" customWidth="1"/>
    <col min="15361" max="15361" width="28.7109375" style="173" customWidth="1"/>
    <col min="15362" max="15362" width="23.28515625" style="173" customWidth="1"/>
    <col min="15363" max="15364" width="6.42578125" style="173" customWidth="1"/>
    <col min="15365" max="15365" width="24.5703125" style="173" customWidth="1"/>
    <col min="15366" max="15366" width="12.42578125" style="173" customWidth="1"/>
    <col min="15367" max="15367" width="5.28515625" style="173" customWidth="1"/>
    <col min="15368" max="15615" width="9.140625" style="173"/>
    <col min="15616" max="15616" width="4" style="173" customWidth="1"/>
    <col min="15617" max="15617" width="28.7109375" style="173" customWidth="1"/>
    <col min="15618" max="15618" width="23.28515625" style="173" customWidth="1"/>
    <col min="15619" max="15620" width="6.42578125" style="173" customWidth="1"/>
    <col min="15621" max="15621" width="24.5703125" style="173" customWidth="1"/>
    <col min="15622" max="15622" width="12.42578125" style="173" customWidth="1"/>
    <col min="15623" max="15623" width="5.28515625" style="173" customWidth="1"/>
    <col min="15624" max="15871" width="9.140625" style="173"/>
    <col min="15872" max="15872" width="4" style="173" customWidth="1"/>
    <col min="15873" max="15873" width="28.7109375" style="173" customWidth="1"/>
    <col min="15874" max="15874" width="23.28515625" style="173" customWidth="1"/>
    <col min="15875" max="15876" width="6.42578125" style="173" customWidth="1"/>
    <col min="15877" max="15877" width="24.5703125" style="173" customWidth="1"/>
    <col min="15878" max="15878" width="12.42578125" style="173" customWidth="1"/>
    <col min="15879" max="15879" width="5.28515625" style="173" customWidth="1"/>
    <col min="15880" max="16127" width="9.140625" style="173"/>
    <col min="16128" max="16128" width="4" style="173" customWidth="1"/>
    <col min="16129" max="16129" width="28.7109375" style="173" customWidth="1"/>
    <col min="16130" max="16130" width="23.28515625" style="173" customWidth="1"/>
    <col min="16131" max="16132" width="6.42578125" style="173" customWidth="1"/>
    <col min="16133" max="16133" width="24.5703125" style="173" customWidth="1"/>
    <col min="16134" max="16134" width="12.42578125" style="173" customWidth="1"/>
    <col min="16135" max="16135" width="5.28515625" style="173" customWidth="1"/>
    <col min="16136" max="16384" width="9.140625" style="173"/>
  </cols>
  <sheetData>
    <row r="1" spans="1:7" ht="17.25" customHeight="1"/>
    <row r="2" spans="1:7" s="176" customFormat="1" ht="24.95" customHeight="1" thickBot="1">
      <c r="A2" s="458" t="s">
        <v>638</v>
      </c>
      <c r="B2" s="458"/>
      <c r="C2" s="458"/>
      <c r="D2" s="458"/>
      <c r="E2" s="458"/>
      <c r="F2" s="458"/>
      <c r="G2" s="458"/>
    </row>
    <row r="3" spans="1:7" ht="26.25" customHeight="1" thickTop="1" thickBot="1">
      <c r="A3" s="173" t="s">
        <v>154</v>
      </c>
    </row>
    <row r="4" spans="1:7" ht="27.75" customHeight="1" thickBot="1">
      <c r="A4" s="177" t="s">
        <v>155</v>
      </c>
      <c r="B4" s="178" t="s">
        <v>156</v>
      </c>
      <c r="C4" s="179" t="s">
        <v>101</v>
      </c>
      <c r="D4" s="179" t="s">
        <v>157</v>
      </c>
      <c r="E4" s="459" t="s">
        <v>158</v>
      </c>
      <c r="F4" s="460"/>
      <c r="G4" s="180"/>
    </row>
    <row r="5" spans="1:7" ht="27" customHeight="1">
      <c r="A5" s="181" t="s">
        <v>159</v>
      </c>
      <c r="B5" s="182"/>
      <c r="C5" s="183"/>
      <c r="D5" s="183"/>
      <c r="E5" s="184"/>
      <c r="F5" s="185"/>
      <c r="G5" s="186"/>
    </row>
    <row r="6" spans="1:7" ht="27" customHeight="1">
      <c r="A6" s="187" t="s">
        <v>639</v>
      </c>
      <c r="B6" s="357" t="s">
        <v>454</v>
      </c>
      <c r="C6" s="189" t="s">
        <v>642</v>
      </c>
      <c r="D6" s="190">
        <v>1</v>
      </c>
      <c r="E6" s="306" t="s">
        <v>501</v>
      </c>
      <c r="F6" s="368" t="s">
        <v>506</v>
      </c>
      <c r="G6" s="193"/>
    </row>
    <row r="7" spans="1:7" ht="27" customHeight="1">
      <c r="A7" s="187" t="s">
        <v>618</v>
      </c>
      <c r="B7" s="358" t="s">
        <v>388</v>
      </c>
      <c r="C7" s="189" t="s">
        <v>626</v>
      </c>
      <c r="D7" s="190">
        <v>1</v>
      </c>
      <c r="E7" s="306" t="s">
        <v>490</v>
      </c>
      <c r="F7" s="192" t="s">
        <v>330</v>
      </c>
      <c r="G7" s="193"/>
    </row>
    <row r="8" spans="1:7" ht="27" customHeight="1">
      <c r="A8" s="187" t="s">
        <v>640</v>
      </c>
      <c r="B8" s="358" t="s">
        <v>456</v>
      </c>
      <c r="C8" s="189" t="s">
        <v>626</v>
      </c>
      <c r="D8" s="190">
        <v>1</v>
      </c>
      <c r="E8" s="306" t="s">
        <v>458</v>
      </c>
      <c r="F8" s="192" t="s">
        <v>497</v>
      </c>
      <c r="G8" s="193"/>
    </row>
    <row r="9" spans="1:7" ht="27" customHeight="1">
      <c r="A9" s="187" t="s">
        <v>619</v>
      </c>
      <c r="B9" s="358" t="s">
        <v>455</v>
      </c>
      <c r="C9" s="189" t="s">
        <v>626</v>
      </c>
      <c r="D9" s="190">
        <v>1</v>
      </c>
      <c r="E9" s="306" t="s">
        <v>332</v>
      </c>
      <c r="F9" s="192" t="s">
        <v>491</v>
      </c>
      <c r="G9" s="193"/>
    </row>
    <row r="10" spans="1:7" ht="27" customHeight="1">
      <c r="A10" s="187" t="s">
        <v>620</v>
      </c>
      <c r="B10" s="358" t="s">
        <v>455</v>
      </c>
      <c r="C10" s="189" t="s">
        <v>626</v>
      </c>
      <c r="D10" s="190">
        <v>1</v>
      </c>
      <c r="E10" s="306" t="s">
        <v>332</v>
      </c>
      <c r="F10" s="363" t="s">
        <v>491</v>
      </c>
      <c r="G10" s="198"/>
    </row>
    <row r="11" spans="1:7" ht="27" customHeight="1">
      <c r="A11" s="187" t="s">
        <v>621</v>
      </c>
      <c r="B11" s="188" t="s">
        <v>278</v>
      </c>
      <c r="C11" s="189" t="s">
        <v>42</v>
      </c>
      <c r="D11" s="190">
        <v>1</v>
      </c>
      <c r="E11" s="306" t="s">
        <v>459</v>
      </c>
      <c r="F11" s="363" t="s">
        <v>492</v>
      </c>
      <c r="G11" s="207"/>
    </row>
    <row r="12" spans="1:7" ht="27" customHeight="1">
      <c r="A12" s="187" t="s">
        <v>622</v>
      </c>
      <c r="B12" s="188" t="s">
        <v>278</v>
      </c>
      <c r="C12" s="189" t="s">
        <v>42</v>
      </c>
      <c r="D12" s="190">
        <v>1</v>
      </c>
      <c r="E12" s="306" t="s">
        <v>459</v>
      </c>
      <c r="F12" s="363" t="s">
        <v>492</v>
      </c>
      <c r="G12" s="207"/>
    </row>
    <row r="13" spans="1:7" ht="27" customHeight="1">
      <c r="A13" s="187" t="s">
        <v>623</v>
      </c>
      <c r="B13" s="188" t="s">
        <v>278</v>
      </c>
      <c r="C13" s="189" t="s">
        <v>42</v>
      </c>
      <c r="D13" s="190">
        <v>1</v>
      </c>
      <c r="E13" s="306" t="s">
        <v>459</v>
      </c>
      <c r="F13" s="363" t="s">
        <v>492</v>
      </c>
      <c r="G13" s="207"/>
    </row>
    <row r="14" spans="1:7" ht="27" customHeight="1">
      <c r="A14" s="187" t="s">
        <v>624</v>
      </c>
      <c r="B14" s="188" t="s">
        <v>329</v>
      </c>
      <c r="C14" s="189" t="s">
        <v>42</v>
      </c>
      <c r="D14" s="190">
        <v>1</v>
      </c>
      <c r="E14" s="306" t="s">
        <v>459</v>
      </c>
      <c r="F14" s="363" t="s">
        <v>492</v>
      </c>
      <c r="G14" s="199"/>
    </row>
    <row r="15" spans="1:7" ht="27" customHeight="1">
      <c r="A15" s="187" t="s">
        <v>537</v>
      </c>
      <c r="B15" s="357" t="s">
        <v>460</v>
      </c>
      <c r="C15" s="189" t="s">
        <v>457</v>
      </c>
      <c r="D15" s="190">
        <v>1</v>
      </c>
      <c r="E15" s="306" t="s">
        <v>496</v>
      </c>
      <c r="F15" s="363" t="s">
        <v>492</v>
      </c>
      <c r="G15" s="193"/>
    </row>
    <row r="16" spans="1:7" ht="27" customHeight="1">
      <c r="A16" s="187" t="s">
        <v>625</v>
      </c>
      <c r="B16" s="356" t="s">
        <v>527</v>
      </c>
      <c r="C16" s="189" t="s">
        <v>627</v>
      </c>
      <c r="D16" s="190">
        <v>3</v>
      </c>
      <c r="E16" s="364" t="s">
        <v>493</v>
      </c>
      <c r="F16" s="363" t="s">
        <v>494</v>
      </c>
      <c r="G16" s="193"/>
    </row>
    <row r="17" spans="1:7" ht="27" customHeight="1">
      <c r="A17" s="187" t="s">
        <v>641</v>
      </c>
      <c r="B17" s="188" t="s">
        <v>528</v>
      </c>
      <c r="C17" s="189" t="s">
        <v>42</v>
      </c>
      <c r="D17" s="190">
        <v>1</v>
      </c>
      <c r="E17" s="307" t="s">
        <v>495</v>
      </c>
      <c r="F17" s="363" t="s">
        <v>494</v>
      </c>
      <c r="G17" s="193"/>
    </row>
    <row r="18" spans="1:7" ht="27" customHeight="1">
      <c r="A18" s="194" t="s">
        <v>161</v>
      </c>
      <c r="B18" s="195"/>
      <c r="C18" s="196" t="s">
        <v>160</v>
      </c>
      <c r="D18" s="196">
        <v>1</v>
      </c>
      <c r="E18" s="452" t="s">
        <v>162</v>
      </c>
      <c r="F18" s="453"/>
      <c r="G18" s="198"/>
    </row>
    <row r="19" spans="1:7" ht="27" customHeight="1">
      <c r="A19" s="194" t="s">
        <v>366</v>
      </c>
      <c r="B19" s="195"/>
      <c r="C19" s="196" t="s">
        <v>160</v>
      </c>
      <c r="D19" s="196">
        <v>1</v>
      </c>
      <c r="E19" s="452" t="s">
        <v>365</v>
      </c>
      <c r="F19" s="453"/>
      <c r="G19" s="198"/>
    </row>
    <row r="20" spans="1:7" ht="27" customHeight="1">
      <c r="A20" s="194" t="s">
        <v>328</v>
      </c>
      <c r="B20" s="195"/>
      <c r="C20" s="196" t="s">
        <v>160</v>
      </c>
      <c r="D20" s="196">
        <v>1</v>
      </c>
      <c r="E20" s="452" t="s">
        <v>331</v>
      </c>
      <c r="F20" s="453"/>
      <c r="G20" s="199"/>
    </row>
    <row r="21" spans="1:7" ht="27" customHeight="1">
      <c r="A21" s="194" t="s">
        <v>327</v>
      </c>
      <c r="B21" s="195"/>
      <c r="C21" s="196" t="s">
        <v>160</v>
      </c>
      <c r="D21" s="196">
        <v>1</v>
      </c>
      <c r="E21" s="452" t="s">
        <v>346</v>
      </c>
      <c r="F21" s="453"/>
      <c r="G21" s="199"/>
    </row>
    <row r="22" spans="1:7" ht="27" customHeight="1">
      <c r="A22" s="200" t="s">
        <v>164</v>
      </c>
      <c r="B22" s="201"/>
      <c r="C22" s="202" t="s">
        <v>160</v>
      </c>
      <c r="D22" s="203">
        <v>1</v>
      </c>
      <c r="E22" s="456" t="s">
        <v>165</v>
      </c>
      <c r="F22" s="457"/>
      <c r="G22" s="193"/>
    </row>
    <row r="23" spans="1:7" ht="27" customHeight="1">
      <c r="A23" s="318" t="s">
        <v>601</v>
      </c>
      <c r="B23" s="201"/>
      <c r="C23" s="202"/>
      <c r="D23" s="203"/>
      <c r="E23" s="319"/>
      <c r="F23" s="320"/>
      <c r="G23" s="193"/>
    </row>
    <row r="24" spans="1:7" ht="27" customHeight="1">
      <c r="A24" s="200" t="s">
        <v>551</v>
      </c>
      <c r="B24" s="201" t="s">
        <v>553</v>
      </c>
      <c r="C24" s="202" t="s">
        <v>367</v>
      </c>
      <c r="D24" s="203">
        <v>1</v>
      </c>
      <c r="E24" s="319" t="s">
        <v>552</v>
      </c>
      <c r="F24" s="320" t="s">
        <v>512</v>
      </c>
      <c r="G24" s="193"/>
    </row>
    <row r="25" spans="1:7" ht="27" customHeight="1">
      <c r="A25" s="200" t="s">
        <v>555</v>
      </c>
      <c r="B25" s="360" t="s">
        <v>559</v>
      </c>
      <c r="C25" s="371" t="s">
        <v>333</v>
      </c>
      <c r="D25" s="371">
        <v>2</v>
      </c>
      <c r="E25" s="370" t="s">
        <v>560</v>
      </c>
      <c r="F25" s="363" t="s">
        <v>564</v>
      </c>
      <c r="G25" s="207"/>
    </row>
    <row r="26" spans="1:7" ht="27" customHeight="1">
      <c r="A26" s="194" t="s">
        <v>554</v>
      </c>
      <c r="B26" s="421" t="s">
        <v>595</v>
      </c>
      <c r="C26" s="416" t="s">
        <v>558</v>
      </c>
      <c r="D26" s="417">
        <v>1</v>
      </c>
      <c r="E26" s="418" t="s">
        <v>557</v>
      </c>
      <c r="F26" s="419" t="s">
        <v>556</v>
      </c>
      <c r="G26" s="215"/>
    </row>
    <row r="27" spans="1:7" ht="27" customHeight="1">
      <c r="A27" s="194" t="s">
        <v>366</v>
      </c>
      <c r="B27" s="195"/>
      <c r="C27" s="196" t="s">
        <v>160</v>
      </c>
      <c r="D27" s="196">
        <v>1</v>
      </c>
      <c r="E27" s="452" t="s">
        <v>586</v>
      </c>
      <c r="F27" s="453"/>
      <c r="G27" s="198"/>
    </row>
    <row r="28" spans="1:7" ht="27" customHeight="1">
      <c r="A28" s="194" t="s">
        <v>602</v>
      </c>
      <c r="B28" s="195"/>
      <c r="C28" s="196" t="s">
        <v>160</v>
      </c>
      <c r="D28" s="196">
        <v>1</v>
      </c>
      <c r="E28" s="452" t="s">
        <v>587</v>
      </c>
      <c r="F28" s="453"/>
      <c r="G28" s="199"/>
    </row>
    <row r="29" spans="1:7" ht="27" customHeight="1">
      <c r="A29" s="423" t="s">
        <v>327</v>
      </c>
      <c r="B29" s="424"/>
      <c r="C29" s="425" t="s">
        <v>160</v>
      </c>
      <c r="D29" s="425">
        <v>1</v>
      </c>
      <c r="E29" s="454" t="s">
        <v>588</v>
      </c>
      <c r="F29" s="455"/>
      <c r="G29" s="199"/>
    </row>
    <row r="30" spans="1:7" ht="27" customHeight="1">
      <c r="A30" s="318" t="s">
        <v>569</v>
      </c>
      <c r="B30" s="201"/>
      <c r="C30" s="202"/>
      <c r="D30" s="203"/>
      <c r="E30" s="319"/>
      <c r="F30" s="320"/>
      <c r="G30" s="193"/>
    </row>
    <row r="31" spans="1:7" ht="27" customHeight="1" thickBot="1">
      <c r="A31" s="403" t="s">
        <v>161</v>
      </c>
      <c r="B31" s="414"/>
      <c r="C31" s="415" t="s">
        <v>160</v>
      </c>
      <c r="D31" s="415">
        <v>1</v>
      </c>
      <c r="E31" s="450" t="s">
        <v>585</v>
      </c>
      <c r="F31" s="451"/>
      <c r="G31" s="198"/>
    </row>
    <row r="32" spans="1:7" ht="20.100000000000001" customHeight="1">
      <c r="A32" s="216" t="s">
        <v>563</v>
      </c>
      <c r="B32" s="217"/>
      <c r="C32" s="218"/>
      <c r="D32" s="218"/>
      <c r="E32" s="219" t="s">
        <v>561</v>
      </c>
      <c r="F32" s="219"/>
      <c r="G32" s="219"/>
    </row>
    <row r="33" spans="1:7" ht="20.100000000000001" customHeight="1">
      <c r="A33" s="216" t="s">
        <v>562</v>
      </c>
      <c r="B33" s="217"/>
      <c r="C33" s="218"/>
      <c r="D33" s="218"/>
      <c r="E33" s="219"/>
      <c r="F33" s="219"/>
      <c r="G33" s="219"/>
    </row>
    <row r="34" spans="1:7" ht="17.25" customHeight="1"/>
  </sheetData>
  <mergeCells count="11">
    <mergeCell ref="E21:F21"/>
    <mergeCell ref="A2:G2"/>
    <mergeCell ref="E4:F4"/>
    <mergeCell ref="E18:F18"/>
    <mergeCell ref="E19:F19"/>
    <mergeCell ref="E20:F20"/>
    <mergeCell ref="E31:F31"/>
    <mergeCell ref="E27:F27"/>
    <mergeCell ref="E28:F28"/>
    <mergeCell ref="E29:F29"/>
    <mergeCell ref="E22:F22"/>
  </mergeCells>
  <phoneticPr fontId="30"/>
  <printOptions horizontalCentered="1"/>
  <pageMargins left="0.70866141732283472" right="0.70866141732283472" top="0.74803149606299213" bottom="0.59055118110236227" header="0.31496062992125984" footer="0.31496062992125984"/>
  <pageSetup paperSize="9" scale="91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37"/>
  <sheetViews>
    <sheetView view="pageBreakPreview" zoomScaleNormal="80" zoomScaleSheetLayoutView="100" workbookViewId="0"/>
  </sheetViews>
  <sheetFormatPr defaultRowHeight="17.25" customHeight="1"/>
  <cols>
    <col min="1" max="1" width="23.5703125" style="225" customWidth="1"/>
    <col min="2" max="2" width="15.5703125" style="225" customWidth="1"/>
    <col min="3" max="6" width="14.42578125" style="225" customWidth="1"/>
    <col min="7" max="7" width="5.28515625" style="225" customWidth="1"/>
    <col min="8" max="8" width="9.140625" style="376"/>
    <col min="9" max="255" width="9.140625" style="225"/>
    <col min="256" max="256" width="4.7109375" style="225" customWidth="1"/>
    <col min="257" max="257" width="23.5703125" style="225" customWidth="1"/>
    <col min="258" max="258" width="15.5703125" style="225" customWidth="1"/>
    <col min="259" max="262" width="14.42578125" style="225" customWidth="1"/>
    <col min="263" max="263" width="5.28515625" style="225" customWidth="1"/>
    <col min="264" max="511" width="9.140625" style="225"/>
    <col min="512" max="512" width="4.7109375" style="225" customWidth="1"/>
    <col min="513" max="513" width="23.5703125" style="225" customWidth="1"/>
    <col min="514" max="514" width="15.5703125" style="225" customWidth="1"/>
    <col min="515" max="518" width="14.42578125" style="225" customWidth="1"/>
    <col min="519" max="519" width="5.28515625" style="225" customWidth="1"/>
    <col min="520" max="767" width="9.140625" style="225"/>
    <col min="768" max="768" width="4.7109375" style="225" customWidth="1"/>
    <col min="769" max="769" width="23.5703125" style="225" customWidth="1"/>
    <col min="770" max="770" width="15.5703125" style="225" customWidth="1"/>
    <col min="771" max="774" width="14.42578125" style="225" customWidth="1"/>
    <col min="775" max="775" width="5.28515625" style="225" customWidth="1"/>
    <col min="776" max="1023" width="9.140625" style="225"/>
    <col min="1024" max="1024" width="4.7109375" style="225" customWidth="1"/>
    <col min="1025" max="1025" width="23.5703125" style="225" customWidth="1"/>
    <col min="1026" max="1026" width="15.5703125" style="225" customWidth="1"/>
    <col min="1027" max="1030" width="14.42578125" style="225" customWidth="1"/>
    <col min="1031" max="1031" width="5.28515625" style="225" customWidth="1"/>
    <col min="1032" max="1279" width="9.140625" style="225"/>
    <col min="1280" max="1280" width="4.7109375" style="225" customWidth="1"/>
    <col min="1281" max="1281" width="23.5703125" style="225" customWidth="1"/>
    <col min="1282" max="1282" width="15.5703125" style="225" customWidth="1"/>
    <col min="1283" max="1286" width="14.42578125" style="225" customWidth="1"/>
    <col min="1287" max="1287" width="5.28515625" style="225" customWidth="1"/>
    <col min="1288" max="1535" width="9.140625" style="225"/>
    <col min="1536" max="1536" width="4.7109375" style="225" customWidth="1"/>
    <col min="1537" max="1537" width="23.5703125" style="225" customWidth="1"/>
    <col min="1538" max="1538" width="15.5703125" style="225" customWidth="1"/>
    <col min="1539" max="1542" width="14.42578125" style="225" customWidth="1"/>
    <col min="1543" max="1543" width="5.28515625" style="225" customWidth="1"/>
    <col min="1544" max="1791" width="9.140625" style="225"/>
    <col min="1792" max="1792" width="4.7109375" style="225" customWidth="1"/>
    <col min="1793" max="1793" width="23.5703125" style="225" customWidth="1"/>
    <col min="1794" max="1794" width="15.5703125" style="225" customWidth="1"/>
    <col min="1795" max="1798" width="14.42578125" style="225" customWidth="1"/>
    <col min="1799" max="1799" width="5.28515625" style="225" customWidth="1"/>
    <col min="1800" max="2047" width="9.140625" style="225"/>
    <col min="2048" max="2048" width="4.7109375" style="225" customWidth="1"/>
    <col min="2049" max="2049" width="23.5703125" style="225" customWidth="1"/>
    <col min="2050" max="2050" width="15.5703125" style="225" customWidth="1"/>
    <col min="2051" max="2054" width="14.42578125" style="225" customWidth="1"/>
    <col min="2055" max="2055" width="5.28515625" style="225" customWidth="1"/>
    <col min="2056" max="2303" width="9.140625" style="225"/>
    <col min="2304" max="2304" width="4.7109375" style="225" customWidth="1"/>
    <col min="2305" max="2305" width="23.5703125" style="225" customWidth="1"/>
    <col min="2306" max="2306" width="15.5703125" style="225" customWidth="1"/>
    <col min="2307" max="2310" width="14.42578125" style="225" customWidth="1"/>
    <col min="2311" max="2311" width="5.28515625" style="225" customWidth="1"/>
    <col min="2312" max="2559" width="9.140625" style="225"/>
    <col min="2560" max="2560" width="4.7109375" style="225" customWidth="1"/>
    <col min="2561" max="2561" width="23.5703125" style="225" customWidth="1"/>
    <col min="2562" max="2562" width="15.5703125" style="225" customWidth="1"/>
    <col min="2563" max="2566" width="14.42578125" style="225" customWidth="1"/>
    <col min="2567" max="2567" width="5.28515625" style="225" customWidth="1"/>
    <col min="2568" max="2815" width="9.140625" style="225"/>
    <col min="2816" max="2816" width="4.7109375" style="225" customWidth="1"/>
    <col min="2817" max="2817" width="23.5703125" style="225" customWidth="1"/>
    <col min="2818" max="2818" width="15.5703125" style="225" customWidth="1"/>
    <col min="2819" max="2822" width="14.42578125" style="225" customWidth="1"/>
    <col min="2823" max="2823" width="5.28515625" style="225" customWidth="1"/>
    <col min="2824" max="3071" width="9.140625" style="225"/>
    <col min="3072" max="3072" width="4.7109375" style="225" customWidth="1"/>
    <col min="3073" max="3073" width="23.5703125" style="225" customWidth="1"/>
    <col min="3074" max="3074" width="15.5703125" style="225" customWidth="1"/>
    <col min="3075" max="3078" width="14.42578125" style="225" customWidth="1"/>
    <col min="3079" max="3079" width="5.28515625" style="225" customWidth="1"/>
    <col min="3080" max="3327" width="9.140625" style="225"/>
    <col min="3328" max="3328" width="4.7109375" style="225" customWidth="1"/>
    <col min="3329" max="3329" width="23.5703125" style="225" customWidth="1"/>
    <col min="3330" max="3330" width="15.5703125" style="225" customWidth="1"/>
    <col min="3331" max="3334" width="14.42578125" style="225" customWidth="1"/>
    <col min="3335" max="3335" width="5.28515625" style="225" customWidth="1"/>
    <col min="3336" max="3583" width="9.140625" style="225"/>
    <col min="3584" max="3584" width="4.7109375" style="225" customWidth="1"/>
    <col min="3585" max="3585" width="23.5703125" style="225" customWidth="1"/>
    <col min="3586" max="3586" width="15.5703125" style="225" customWidth="1"/>
    <col min="3587" max="3590" width="14.42578125" style="225" customWidth="1"/>
    <col min="3591" max="3591" width="5.28515625" style="225" customWidth="1"/>
    <col min="3592" max="3839" width="9.140625" style="225"/>
    <col min="3840" max="3840" width="4.7109375" style="225" customWidth="1"/>
    <col min="3841" max="3841" width="23.5703125" style="225" customWidth="1"/>
    <col min="3842" max="3842" width="15.5703125" style="225" customWidth="1"/>
    <col min="3843" max="3846" width="14.42578125" style="225" customWidth="1"/>
    <col min="3847" max="3847" width="5.28515625" style="225" customWidth="1"/>
    <col min="3848" max="4095" width="9.140625" style="225"/>
    <col min="4096" max="4096" width="4.7109375" style="225" customWidth="1"/>
    <col min="4097" max="4097" width="23.5703125" style="225" customWidth="1"/>
    <col min="4098" max="4098" width="15.5703125" style="225" customWidth="1"/>
    <col min="4099" max="4102" width="14.42578125" style="225" customWidth="1"/>
    <col min="4103" max="4103" width="5.28515625" style="225" customWidth="1"/>
    <col min="4104" max="4351" width="9.140625" style="225"/>
    <col min="4352" max="4352" width="4.7109375" style="225" customWidth="1"/>
    <col min="4353" max="4353" width="23.5703125" style="225" customWidth="1"/>
    <col min="4354" max="4354" width="15.5703125" style="225" customWidth="1"/>
    <col min="4355" max="4358" width="14.42578125" style="225" customWidth="1"/>
    <col min="4359" max="4359" width="5.28515625" style="225" customWidth="1"/>
    <col min="4360" max="4607" width="9.140625" style="225"/>
    <col min="4608" max="4608" width="4.7109375" style="225" customWidth="1"/>
    <col min="4609" max="4609" width="23.5703125" style="225" customWidth="1"/>
    <col min="4610" max="4610" width="15.5703125" style="225" customWidth="1"/>
    <col min="4611" max="4614" width="14.42578125" style="225" customWidth="1"/>
    <col min="4615" max="4615" width="5.28515625" style="225" customWidth="1"/>
    <col min="4616" max="4863" width="9.140625" style="225"/>
    <col min="4864" max="4864" width="4.7109375" style="225" customWidth="1"/>
    <col min="4865" max="4865" width="23.5703125" style="225" customWidth="1"/>
    <col min="4866" max="4866" width="15.5703125" style="225" customWidth="1"/>
    <col min="4867" max="4870" width="14.42578125" style="225" customWidth="1"/>
    <col min="4871" max="4871" width="5.28515625" style="225" customWidth="1"/>
    <col min="4872" max="5119" width="9.140625" style="225"/>
    <col min="5120" max="5120" width="4.7109375" style="225" customWidth="1"/>
    <col min="5121" max="5121" width="23.5703125" style="225" customWidth="1"/>
    <col min="5122" max="5122" width="15.5703125" style="225" customWidth="1"/>
    <col min="5123" max="5126" width="14.42578125" style="225" customWidth="1"/>
    <col min="5127" max="5127" width="5.28515625" style="225" customWidth="1"/>
    <col min="5128" max="5375" width="9.140625" style="225"/>
    <col min="5376" max="5376" width="4.7109375" style="225" customWidth="1"/>
    <col min="5377" max="5377" width="23.5703125" style="225" customWidth="1"/>
    <col min="5378" max="5378" width="15.5703125" style="225" customWidth="1"/>
    <col min="5379" max="5382" width="14.42578125" style="225" customWidth="1"/>
    <col min="5383" max="5383" width="5.28515625" style="225" customWidth="1"/>
    <col min="5384" max="5631" width="9.140625" style="225"/>
    <col min="5632" max="5632" width="4.7109375" style="225" customWidth="1"/>
    <col min="5633" max="5633" width="23.5703125" style="225" customWidth="1"/>
    <col min="5634" max="5634" width="15.5703125" style="225" customWidth="1"/>
    <col min="5635" max="5638" width="14.42578125" style="225" customWidth="1"/>
    <col min="5639" max="5639" width="5.28515625" style="225" customWidth="1"/>
    <col min="5640" max="5887" width="9.140625" style="225"/>
    <col min="5888" max="5888" width="4.7109375" style="225" customWidth="1"/>
    <col min="5889" max="5889" width="23.5703125" style="225" customWidth="1"/>
    <col min="5890" max="5890" width="15.5703125" style="225" customWidth="1"/>
    <col min="5891" max="5894" width="14.42578125" style="225" customWidth="1"/>
    <col min="5895" max="5895" width="5.28515625" style="225" customWidth="1"/>
    <col min="5896" max="6143" width="9.140625" style="225"/>
    <col min="6144" max="6144" width="4.7109375" style="225" customWidth="1"/>
    <col min="6145" max="6145" width="23.5703125" style="225" customWidth="1"/>
    <col min="6146" max="6146" width="15.5703125" style="225" customWidth="1"/>
    <col min="6147" max="6150" width="14.42578125" style="225" customWidth="1"/>
    <col min="6151" max="6151" width="5.28515625" style="225" customWidth="1"/>
    <col min="6152" max="6399" width="9.140625" style="225"/>
    <col min="6400" max="6400" width="4.7109375" style="225" customWidth="1"/>
    <col min="6401" max="6401" width="23.5703125" style="225" customWidth="1"/>
    <col min="6402" max="6402" width="15.5703125" style="225" customWidth="1"/>
    <col min="6403" max="6406" width="14.42578125" style="225" customWidth="1"/>
    <col min="6407" max="6407" width="5.28515625" style="225" customWidth="1"/>
    <col min="6408" max="6655" width="9.140625" style="225"/>
    <col min="6656" max="6656" width="4.7109375" style="225" customWidth="1"/>
    <col min="6657" max="6657" width="23.5703125" style="225" customWidth="1"/>
    <col min="6658" max="6658" width="15.5703125" style="225" customWidth="1"/>
    <col min="6659" max="6662" width="14.42578125" style="225" customWidth="1"/>
    <col min="6663" max="6663" width="5.28515625" style="225" customWidth="1"/>
    <col min="6664" max="6911" width="9.140625" style="225"/>
    <col min="6912" max="6912" width="4.7109375" style="225" customWidth="1"/>
    <col min="6913" max="6913" width="23.5703125" style="225" customWidth="1"/>
    <col min="6914" max="6914" width="15.5703125" style="225" customWidth="1"/>
    <col min="6915" max="6918" width="14.42578125" style="225" customWidth="1"/>
    <col min="6919" max="6919" width="5.28515625" style="225" customWidth="1"/>
    <col min="6920" max="7167" width="9.140625" style="225"/>
    <col min="7168" max="7168" width="4.7109375" style="225" customWidth="1"/>
    <col min="7169" max="7169" width="23.5703125" style="225" customWidth="1"/>
    <col min="7170" max="7170" width="15.5703125" style="225" customWidth="1"/>
    <col min="7171" max="7174" width="14.42578125" style="225" customWidth="1"/>
    <col min="7175" max="7175" width="5.28515625" style="225" customWidth="1"/>
    <col min="7176" max="7423" width="9.140625" style="225"/>
    <col min="7424" max="7424" width="4.7109375" style="225" customWidth="1"/>
    <col min="7425" max="7425" width="23.5703125" style="225" customWidth="1"/>
    <col min="7426" max="7426" width="15.5703125" style="225" customWidth="1"/>
    <col min="7427" max="7430" width="14.42578125" style="225" customWidth="1"/>
    <col min="7431" max="7431" width="5.28515625" style="225" customWidth="1"/>
    <col min="7432" max="7679" width="9.140625" style="225"/>
    <col min="7680" max="7680" width="4.7109375" style="225" customWidth="1"/>
    <col min="7681" max="7681" width="23.5703125" style="225" customWidth="1"/>
    <col min="7682" max="7682" width="15.5703125" style="225" customWidth="1"/>
    <col min="7683" max="7686" width="14.42578125" style="225" customWidth="1"/>
    <col min="7687" max="7687" width="5.28515625" style="225" customWidth="1"/>
    <col min="7688" max="7935" width="9.140625" style="225"/>
    <col min="7936" max="7936" width="4.7109375" style="225" customWidth="1"/>
    <col min="7937" max="7937" width="23.5703125" style="225" customWidth="1"/>
    <col min="7938" max="7938" width="15.5703125" style="225" customWidth="1"/>
    <col min="7939" max="7942" width="14.42578125" style="225" customWidth="1"/>
    <col min="7943" max="7943" width="5.28515625" style="225" customWidth="1"/>
    <col min="7944" max="8191" width="9.140625" style="225"/>
    <col min="8192" max="8192" width="4.7109375" style="225" customWidth="1"/>
    <col min="8193" max="8193" width="23.5703125" style="225" customWidth="1"/>
    <col min="8194" max="8194" width="15.5703125" style="225" customWidth="1"/>
    <col min="8195" max="8198" width="14.42578125" style="225" customWidth="1"/>
    <col min="8199" max="8199" width="5.28515625" style="225" customWidth="1"/>
    <col min="8200" max="8447" width="9.140625" style="225"/>
    <col min="8448" max="8448" width="4.7109375" style="225" customWidth="1"/>
    <col min="8449" max="8449" width="23.5703125" style="225" customWidth="1"/>
    <col min="8450" max="8450" width="15.5703125" style="225" customWidth="1"/>
    <col min="8451" max="8454" width="14.42578125" style="225" customWidth="1"/>
    <col min="8455" max="8455" width="5.28515625" style="225" customWidth="1"/>
    <col min="8456" max="8703" width="9.140625" style="225"/>
    <col min="8704" max="8704" width="4.7109375" style="225" customWidth="1"/>
    <col min="8705" max="8705" width="23.5703125" style="225" customWidth="1"/>
    <col min="8706" max="8706" width="15.5703125" style="225" customWidth="1"/>
    <col min="8707" max="8710" width="14.42578125" style="225" customWidth="1"/>
    <col min="8711" max="8711" width="5.28515625" style="225" customWidth="1"/>
    <col min="8712" max="8959" width="9.140625" style="225"/>
    <col min="8960" max="8960" width="4.7109375" style="225" customWidth="1"/>
    <col min="8961" max="8961" width="23.5703125" style="225" customWidth="1"/>
    <col min="8962" max="8962" width="15.5703125" style="225" customWidth="1"/>
    <col min="8963" max="8966" width="14.42578125" style="225" customWidth="1"/>
    <col min="8967" max="8967" width="5.28515625" style="225" customWidth="1"/>
    <col min="8968" max="9215" width="9.140625" style="225"/>
    <col min="9216" max="9216" width="4.7109375" style="225" customWidth="1"/>
    <col min="9217" max="9217" width="23.5703125" style="225" customWidth="1"/>
    <col min="9218" max="9218" width="15.5703125" style="225" customWidth="1"/>
    <col min="9219" max="9222" width="14.42578125" style="225" customWidth="1"/>
    <col min="9223" max="9223" width="5.28515625" style="225" customWidth="1"/>
    <col min="9224" max="9471" width="9.140625" style="225"/>
    <col min="9472" max="9472" width="4.7109375" style="225" customWidth="1"/>
    <col min="9473" max="9473" width="23.5703125" style="225" customWidth="1"/>
    <col min="9474" max="9474" width="15.5703125" style="225" customWidth="1"/>
    <col min="9475" max="9478" width="14.42578125" style="225" customWidth="1"/>
    <col min="9479" max="9479" width="5.28515625" style="225" customWidth="1"/>
    <col min="9480" max="9727" width="9.140625" style="225"/>
    <col min="9728" max="9728" width="4.7109375" style="225" customWidth="1"/>
    <col min="9729" max="9729" width="23.5703125" style="225" customWidth="1"/>
    <col min="9730" max="9730" width="15.5703125" style="225" customWidth="1"/>
    <col min="9731" max="9734" width="14.42578125" style="225" customWidth="1"/>
    <col min="9735" max="9735" width="5.28515625" style="225" customWidth="1"/>
    <col min="9736" max="9983" width="9.140625" style="225"/>
    <col min="9984" max="9984" width="4.7109375" style="225" customWidth="1"/>
    <col min="9985" max="9985" width="23.5703125" style="225" customWidth="1"/>
    <col min="9986" max="9986" width="15.5703125" style="225" customWidth="1"/>
    <col min="9987" max="9990" width="14.42578125" style="225" customWidth="1"/>
    <col min="9991" max="9991" width="5.28515625" style="225" customWidth="1"/>
    <col min="9992" max="10239" width="9.140625" style="225"/>
    <col min="10240" max="10240" width="4.7109375" style="225" customWidth="1"/>
    <col min="10241" max="10241" width="23.5703125" style="225" customWidth="1"/>
    <col min="10242" max="10242" width="15.5703125" style="225" customWidth="1"/>
    <col min="10243" max="10246" width="14.42578125" style="225" customWidth="1"/>
    <col min="10247" max="10247" width="5.28515625" style="225" customWidth="1"/>
    <col min="10248" max="10495" width="9.140625" style="225"/>
    <col min="10496" max="10496" width="4.7109375" style="225" customWidth="1"/>
    <col min="10497" max="10497" width="23.5703125" style="225" customWidth="1"/>
    <col min="10498" max="10498" width="15.5703125" style="225" customWidth="1"/>
    <col min="10499" max="10502" width="14.42578125" style="225" customWidth="1"/>
    <col min="10503" max="10503" width="5.28515625" style="225" customWidth="1"/>
    <col min="10504" max="10751" width="9.140625" style="225"/>
    <col min="10752" max="10752" width="4.7109375" style="225" customWidth="1"/>
    <col min="10753" max="10753" width="23.5703125" style="225" customWidth="1"/>
    <col min="10754" max="10754" width="15.5703125" style="225" customWidth="1"/>
    <col min="10755" max="10758" width="14.42578125" style="225" customWidth="1"/>
    <col min="10759" max="10759" width="5.28515625" style="225" customWidth="1"/>
    <col min="10760" max="11007" width="9.140625" style="225"/>
    <col min="11008" max="11008" width="4.7109375" style="225" customWidth="1"/>
    <col min="11009" max="11009" width="23.5703125" style="225" customWidth="1"/>
    <col min="11010" max="11010" width="15.5703125" style="225" customWidth="1"/>
    <col min="11011" max="11014" width="14.42578125" style="225" customWidth="1"/>
    <col min="11015" max="11015" width="5.28515625" style="225" customWidth="1"/>
    <col min="11016" max="11263" width="9.140625" style="225"/>
    <col min="11264" max="11264" width="4.7109375" style="225" customWidth="1"/>
    <col min="11265" max="11265" width="23.5703125" style="225" customWidth="1"/>
    <col min="11266" max="11266" width="15.5703125" style="225" customWidth="1"/>
    <col min="11267" max="11270" width="14.42578125" style="225" customWidth="1"/>
    <col min="11271" max="11271" width="5.28515625" style="225" customWidth="1"/>
    <col min="11272" max="11519" width="9.140625" style="225"/>
    <col min="11520" max="11520" width="4.7109375" style="225" customWidth="1"/>
    <col min="11521" max="11521" width="23.5703125" style="225" customWidth="1"/>
    <col min="11522" max="11522" width="15.5703125" style="225" customWidth="1"/>
    <col min="11523" max="11526" width="14.42578125" style="225" customWidth="1"/>
    <col min="11527" max="11527" width="5.28515625" style="225" customWidth="1"/>
    <col min="11528" max="11775" width="9.140625" style="225"/>
    <col min="11776" max="11776" width="4.7109375" style="225" customWidth="1"/>
    <col min="11777" max="11777" width="23.5703125" style="225" customWidth="1"/>
    <col min="11778" max="11778" width="15.5703125" style="225" customWidth="1"/>
    <col min="11779" max="11782" width="14.42578125" style="225" customWidth="1"/>
    <col min="11783" max="11783" width="5.28515625" style="225" customWidth="1"/>
    <col min="11784" max="12031" width="9.140625" style="225"/>
    <col min="12032" max="12032" width="4.7109375" style="225" customWidth="1"/>
    <col min="12033" max="12033" width="23.5703125" style="225" customWidth="1"/>
    <col min="12034" max="12034" width="15.5703125" style="225" customWidth="1"/>
    <col min="12035" max="12038" width="14.42578125" style="225" customWidth="1"/>
    <col min="12039" max="12039" width="5.28515625" style="225" customWidth="1"/>
    <col min="12040" max="12287" width="9.140625" style="225"/>
    <col min="12288" max="12288" width="4.7109375" style="225" customWidth="1"/>
    <col min="12289" max="12289" width="23.5703125" style="225" customWidth="1"/>
    <col min="12290" max="12290" width="15.5703125" style="225" customWidth="1"/>
    <col min="12291" max="12294" width="14.42578125" style="225" customWidth="1"/>
    <col min="12295" max="12295" width="5.28515625" style="225" customWidth="1"/>
    <col min="12296" max="12543" width="9.140625" style="225"/>
    <col min="12544" max="12544" width="4.7109375" style="225" customWidth="1"/>
    <col min="12545" max="12545" width="23.5703125" style="225" customWidth="1"/>
    <col min="12546" max="12546" width="15.5703125" style="225" customWidth="1"/>
    <col min="12547" max="12550" width="14.42578125" style="225" customWidth="1"/>
    <col min="12551" max="12551" width="5.28515625" style="225" customWidth="1"/>
    <col min="12552" max="12799" width="9.140625" style="225"/>
    <col min="12800" max="12800" width="4.7109375" style="225" customWidth="1"/>
    <col min="12801" max="12801" width="23.5703125" style="225" customWidth="1"/>
    <col min="12802" max="12802" width="15.5703125" style="225" customWidth="1"/>
    <col min="12803" max="12806" width="14.42578125" style="225" customWidth="1"/>
    <col min="12807" max="12807" width="5.28515625" style="225" customWidth="1"/>
    <col min="12808" max="13055" width="9.140625" style="225"/>
    <col min="13056" max="13056" width="4.7109375" style="225" customWidth="1"/>
    <col min="13057" max="13057" width="23.5703125" style="225" customWidth="1"/>
    <col min="13058" max="13058" width="15.5703125" style="225" customWidth="1"/>
    <col min="13059" max="13062" width="14.42578125" style="225" customWidth="1"/>
    <col min="13063" max="13063" width="5.28515625" style="225" customWidth="1"/>
    <col min="13064" max="13311" width="9.140625" style="225"/>
    <col min="13312" max="13312" width="4.7109375" style="225" customWidth="1"/>
    <col min="13313" max="13313" width="23.5703125" style="225" customWidth="1"/>
    <col min="13314" max="13314" width="15.5703125" style="225" customWidth="1"/>
    <col min="13315" max="13318" width="14.42578125" style="225" customWidth="1"/>
    <col min="13319" max="13319" width="5.28515625" style="225" customWidth="1"/>
    <col min="13320" max="13567" width="9.140625" style="225"/>
    <col min="13568" max="13568" width="4.7109375" style="225" customWidth="1"/>
    <col min="13569" max="13569" width="23.5703125" style="225" customWidth="1"/>
    <col min="13570" max="13570" width="15.5703125" style="225" customWidth="1"/>
    <col min="13571" max="13574" width="14.42578125" style="225" customWidth="1"/>
    <col min="13575" max="13575" width="5.28515625" style="225" customWidth="1"/>
    <col min="13576" max="13823" width="9.140625" style="225"/>
    <col min="13824" max="13824" width="4.7109375" style="225" customWidth="1"/>
    <col min="13825" max="13825" width="23.5703125" style="225" customWidth="1"/>
    <col min="13826" max="13826" width="15.5703125" style="225" customWidth="1"/>
    <col min="13827" max="13830" width="14.42578125" style="225" customWidth="1"/>
    <col min="13831" max="13831" width="5.28515625" style="225" customWidth="1"/>
    <col min="13832" max="14079" width="9.140625" style="225"/>
    <col min="14080" max="14080" width="4.7109375" style="225" customWidth="1"/>
    <col min="14081" max="14081" width="23.5703125" style="225" customWidth="1"/>
    <col min="14082" max="14082" width="15.5703125" style="225" customWidth="1"/>
    <col min="14083" max="14086" width="14.42578125" style="225" customWidth="1"/>
    <col min="14087" max="14087" width="5.28515625" style="225" customWidth="1"/>
    <col min="14088" max="14335" width="9.140625" style="225"/>
    <col min="14336" max="14336" width="4.7109375" style="225" customWidth="1"/>
    <col min="14337" max="14337" width="23.5703125" style="225" customWidth="1"/>
    <col min="14338" max="14338" width="15.5703125" style="225" customWidth="1"/>
    <col min="14339" max="14342" width="14.42578125" style="225" customWidth="1"/>
    <col min="14343" max="14343" width="5.28515625" style="225" customWidth="1"/>
    <col min="14344" max="14591" width="9.140625" style="225"/>
    <col min="14592" max="14592" width="4.7109375" style="225" customWidth="1"/>
    <col min="14593" max="14593" width="23.5703125" style="225" customWidth="1"/>
    <col min="14594" max="14594" width="15.5703125" style="225" customWidth="1"/>
    <col min="14595" max="14598" width="14.42578125" style="225" customWidth="1"/>
    <col min="14599" max="14599" width="5.28515625" style="225" customWidth="1"/>
    <col min="14600" max="14847" width="9.140625" style="225"/>
    <col min="14848" max="14848" width="4.7109375" style="225" customWidth="1"/>
    <col min="14849" max="14849" width="23.5703125" style="225" customWidth="1"/>
    <col min="14850" max="14850" width="15.5703125" style="225" customWidth="1"/>
    <col min="14851" max="14854" width="14.42578125" style="225" customWidth="1"/>
    <col min="14855" max="14855" width="5.28515625" style="225" customWidth="1"/>
    <col min="14856" max="15103" width="9.140625" style="225"/>
    <col min="15104" max="15104" width="4.7109375" style="225" customWidth="1"/>
    <col min="15105" max="15105" width="23.5703125" style="225" customWidth="1"/>
    <col min="15106" max="15106" width="15.5703125" style="225" customWidth="1"/>
    <col min="15107" max="15110" width="14.42578125" style="225" customWidth="1"/>
    <col min="15111" max="15111" width="5.28515625" style="225" customWidth="1"/>
    <col min="15112" max="15359" width="9.140625" style="225"/>
    <col min="15360" max="15360" width="4.7109375" style="225" customWidth="1"/>
    <col min="15361" max="15361" width="23.5703125" style="225" customWidth="1"/>
    <col min="15362" max="15362" width="15.5703125" style="225" customWidth="1"/>
    <col min="15363" max="15366" width="14.42578125" style="225" customWidth="1"/>
    <col min="15367" max="15367" width="5.28515625" style="225" customWidth="1"/>
    <col min="15368" max="15615" width="9.140625" style="225"/>
    <col min="15616" max="15616" width="4.7109375" style="225" customWidth="1"/>
    <col min="15617" max="15617" width="23.5703125" style="225" customWidth="1"/>
    <col min="15618" max="15618" width="15.5703125" style="225" customWidth="1"/>
    <col min="15619" max="15622" width="14.42578125" style="225" customWidth="1"/>
    <col min="15623" max="15623" width="5.28515625" style="225" customWidth="1"/>
    <col min="15624" max="15871" width="9.140625" style="225"/>
    <col min="15872" max="15872" width="4.7109375" style="225" customWidth="1"/>
    <col min="15873" max="15873" width="23.5703125" style="225" customWidth="1"/>
    <col min="15874" max="15874" width="15.5703125" style="225" customWidth="1"/>
    <col min="15875" max="15878" width="14.42578125" style="225" customWidth="1"/>
    <col min="15879" max="15879" width="5.28515625" style="225" customWidth="1"/>
    <col min="15880" max="16127" width="9.140625" style="225"/>
    <col min="16128" max="16128" width="4.7109375" style="225" customWidth="1"/>
    <col min="16129" max="16129" width="23.5703125" style="225" customWidth="1"/>
    <col min="16130" max="16130" width="15.5703125" style="225" customWidth="1"/>
    <col min="16131" max="16134" width="14.42578125" style="225" customWidth="1"/>
    <col min="16135" max="16135" width="5.28515625" style="225" customWidth="1"/>
    <col min="16136" max="16384" width="9.140625" style="225"/>
  </cols>
  <sheetData>
    <row r="2" spans="1:10" s="221" customFormat="1" ht="24.95" customHeight="1" thickBot="1">
      <c r="A2" s="476" t="s">
        <v>628</v>
      </c>
      <c r="B2" s="476"/>
      <c r="C2" s="476"/>
      <c r="D2" s="476"/>
      <c r="E2" s="476"/>
      <c r="F2" s="476"/>
      <c r="G2" s="476"/>
      <c r="H2" s="375"/>
    </row>
    <row r="3" spans="1:10" ht="17.25" customHeight="1" thickTop="1" thickBot="1">
      <c r="A3" s="222" t="s">
        <v>154</v>
      </c>
      <c r="B3" s="223"/>
      <c r="C3" s="223"/>
      <c r="D3" s="223"/>
      <c r="E3" s="223"/>
      <c r="F3" s="224"/>
      <c r="G3" s="223"/>
    </row>
    <row r="4" spans="1:10" ht="17.25" customHeight="1" thickBot="1">
      <c r="A4" s="226" t="s">
        <v>155</v>
      </c>
      <c r="B4" s="227" t="s">
        <v>167</v>
      </c>
      <c r="C4" s="228" t="s">
        <v>168</v>
      </c>
      <c r="D4" s="229" t="s">
        <v>169</v>
      </c>
      <c r="E4" s="229" t="s">
        <v>170</v>
      </c>
      <c r="F4" s="230" t="s">
        <v>171</v>
      </c>
      <c r="G4" s="231"/>
    </row>
    <row r="5" spans="1:10" ht="17.25" customHeight="1">
      <c r="A5" s="232" t="s">
        <v>172</v>
      </c>
      <c r="B5" s="233"/>
      <c r="C5" s="234"/>
      <c r="D5" s="235"/>
      <c r="E5" s="235"/>
      <c r="F5" s="236"/>
      <c r="G5" s="237"/>
      <c r="I5" s="382"/>
      <c r="J5" s="382"/>
    </row>
    <row r="6" spans="1:10" s="270" customFormat="1" ht="17.25" customHeight="1">
      <c r="A6" s="238" t="s">
        <v>465</v>
      </c>
      <c r="B6" s="239" t="s">
        <v>466</v>
      </c>
      <c r="C6" s="240">
        <v>2.31</v>
      </c>
      <c r="D6" s="241"/>
      <c r="E6" s="241">
        <v>18.59</v>
      </c>
      <c r="F6" s="242">
        <v>51.92</v>
      </c>
      <c r="G6" s="243"/>
      <c r="H6" s="377"/>
      <c r="J6" s="383"/>
    </row>
    <row r="7" spans="1:10" s="270" customFormat="1" ht="17.25" customHeight="1">
      <c r="A7" s="238" t="s">
        <v>337</v>
      </c>
      <c r="B7" s="244" t="s">
        <v>467</v>
      </c>
      <c r="C7" s="245">
        <v>2.75</v>
      </c>
      <c r="D7" s="246"/>
      <c r="E7" s="246"/>
      <c r="F7" s="247"/>
      <c r="G7" s="243"/>
      <c r="H7" s="377"/>
      <c r="J7" s="383"/>
    </row>
    <row r="8" spans="1:10" s="270" customFormat="1" ht="17.25" customHeight="1">
      <c r="A8" s="238" t="s">
        <v>337</v>
      </c>
      <c r="B8" s="244" t="s">
        <v>338</v>
      </c>
      <c r="C8" s="245">
        <v>3.74</v>
      </c>
      <c r="D8" s="248"/>
      <c r="E8" s="248">
        <v>23.98</v>
      </c>
      <c r="F8" s="249"/>
      <c r="G8" s="243"/>
      <c r="H8" s="377"/>
      <c r="J8" s="383"/>
    </row>
    <row r="9" spans="1:10" s="270" customFormat="1" ht="17.25" customHeight="1">
      <c r="A9" s="238" t="s">
        <v>173</v>
      </c>
      <c r="B9" s="244" t="s">
        <v>174</v>
      </c>
      <c r="C9" s="245">
        <v>4.51</v>
      </c>
      <c r="D9" s="248"/>
      <c r="E9" s="248"/>
      <c r="F9" s="249"/>
      <c r="G9" s="243"/>
      <c r="H9" s="377"/>
      <c r="J9" s="383"/>
    </row>
    <row r="10" spans="1:10" s="270" customFormat="1" ht="17.25" customHeight="1">
      <c r="A10" s="238" t="s">
        <v>173</v>
      </c>
      <c r="B10" s="244" t="s">
        <v>468</v>
      </c>
      <c r="C10" s="245">
        <v>1.87</v>
      </c>
      <c r="D10" s="248"/>
      <c r="E10" s="248">
        <v>12.76</v>
      </c>
      <c r="F10" s="249">
        <v>18.7</v>
      </c>
      <c r="G10" s="243"/>
      <c r="H10" s="377"/>
      <c r="J10" s="383"/>
    </row>
    <row r="11" spans="1:10" s="270" customFormat="1" ht="17.25" customHeight="1">
      <c r="A11" s="238" t="s">
        <v>173</v>
      </c>
      <c r="B11" s="244" t="s">
        <v>196</v>
      </c>
      <c r="C11" s="245">
        <v>5.5</v>
      </c>
      <c r="D11" s="248"/>
      <c r="E11" s="248">
        <v>29.15</v>
      </c>
      <c r="F11" s="249">
        <v>22.11</v>
      </c>
      <c r="G11" s="243"/>
      <c r="H11" s="377"/>
      <c r="J11" s="383"/>
    </row>
    <row r="12" spans="1:10" s="270" customFormat="1" ht="17.25" customHeight="1">
      <c r="A12" s="238" t="s">
        <v>173</v>
      </c>
      <c r="B12" s="244" t="s">
        <v>175</v>
      </c>
      <c r="C12" s="245">
        <v>9.1300000000000008</v>
      </c>
      <c r="D12" s="248"/>
      <c r="E12" s="248">
        <v>52.25</v>
      </c>
      <c r="F12" s="249">
        <v>27.17</v>
      </c>
      <c r="G12" s="243"/>
      <c r="H12" s="377"/>
      <c r="J12" s="383"/>
    </row>
    <row r="13" spans="1:10" s="270" customFormat="1" ht="17.25" customHeight="1">
      <c r="A13" s="238" t="s">
        <v>176</v>
      </c>
      <c r="B13" s="244" t="s">
        <v>177</v>
      </c>
      <c r="C13" s="245">
        <v>5.5</v>
      </c>
      <c r="D13" s="248"/>
      <c r="E13" s="248">
        <v>29.15</v>
      </c>
      <c r="F13" s="249">
        <v>22.11</v>
      </c>
      <c r="G13" s="243"/>
      <c r="H13" s="377"/>
      <c r="J13" s="383"/>
    </row>
    <row r="14" spans="1:10" s="270" customFormat="1" ht="17.25" customHeight="1">
      <c r="A14" s="238" t="s">
        <v>176</v>
      </c>
      <c r="B14" s="244" t="s">
        <v>179</v>
      </c>
      <c r="C14" s="245">
        <v>5.61</v>
      </c>
      <c r="D14" s="248"/>
      <c r="E14" s="248">
        <v>30.91</v>
      </c>
      <c r="F14" s="249">
        <v>10.89</v>
      </c>
      <c r="G14" s="243"/>
      <c r="H14" s="377"/>
      <c r="J14" s="383"/>
    </row>
    <row r="15" spans="1:10" s="270" customFormat="1" ht="17.25" customHeight="1">
      <c r="A15" s="238" t="s">
        <v>176</v>
      </c>
      <c r="B15" s="244" t="s">
        <v>340</v>
      </c>
      <c r="C15" s="245">
        <v>1.87</v>
      </c>
      <c r="D15" s="246"/>
      <c r="E15" s="246">
        <v>12.76</v>
      </c>
      <c r="F15" s="247">
        <v>18.7</v>
      </c>
      <c r="G15" s="243"/>
      <c r="H15" s="377"/>
      <c r="J15" s="383"/>
    </row>
    <row r="16" spans="1:10" s="270" customFormat="1" ht="17.25" customHeight="1">
      <c r="A16" s="238" t="s">
        <v>339</v>
      </c>
      <c r="B16" s="244" t="s">
        <v>469</v>
      </c>
      <c r="C16" s="245">
        <v>11.33</v>
      </c>
      <c r="D16" s="246"/>
      <c r="E16" s="246">
        <v>50.05</v>
      </c>
      <c r="F16" s="247">
        <v>57.64</v>
      </c>
      <c r="G16" s="243"/>
      <c r="H16" s="377"/>
      <c r="J16" s="383"/>
    </row>
    <row r="17" spans="1:10" s="270" customFormat="1" ht="17.25" customHeight="1">
      <c r="A17" s="250" t="s">
        <v>178</v>
      </c>
      <c r="B17" s="244" t="s">
        <v>470</v>
      </c>
      <c r="C17" s="245">
        <v>14.96</v>
      </c>
      <c r="D17" s="246"/>
      <c r="E17" s="246">
        <v>54.12</v>
      </c>
      <c r="F17" s="247">
        <v>42.35</v>
      </c>
      <c r="G17" s="243"/>
      <c r="H17" s="377"/>
      <c r="J17" s="383"/>
    </row>
    <row r="18" spans="1:10" s="270" customFormat="1" ht="17.25" customHeight="1">
      <c r="A18" s="250" t="s">
        <v>341</v>
      </c>
      <c r="B18" s="244"/>
      <c r="C18" s="245"/>
      <c r="D18" s="248"/>
      <c r="E18" s="248">
        <v>39.049999999999997</v>
      </c>
      <c r="F18" s="249"/>
      <c r="G18" s="243"/>
      <c r="H18" s="377"/>
      <c r="J18" s="383"/>
    </row>
    <row r="19" spans="1:10" s="270" customFormat="1" ht="17.25" customHeight="1">
      <c r="A19" s="250" t="s">
        <v>180</v>
      </c>
      <c r="B19" s="244" t="s">
        <v>471</v>
      </c>
      <c r="C19" s="245">
        <v>1.32</v>
      </c>
      <c r="D19" s="248"/>
      <c r="E19" s="248">
        <v>4.29</v>
      </c>
      <c r="F19" s="249"/>
      <c r="G19" s="243"/>
      <c r="H19" s="377"/>
      <c r="J19" s="383"/>
    </row>
    <row r="20" spans="1:10" s="270" customFormat="1" ht="17.25" customHeight="1">
      <c r="A20" s="250" t="s">
        <v>180</v>
      </c>
      <c r="B20" s="244" t="s">
        <v>472</v>
      </c>
      <c r="C20" s="245">
        <v>1.32</v>
      </c>
      <c r="D20" s="248"/>
      <c r="E20" s="248">
        <v>10.89</v>
      </c>
      <c r="F20" s="249"/>
      <c r="G20" s="243"/>
      <c r="H20" s="377"/>
      <c r="J20" s="383"/>
    </row>
    <row r="21" spans="1:10" s="270" customFormat="1" ht="17.25" customHeight="1">
      <c r="A21" s="250" t="s">
        <v>180</v>
      </c>
      <c r="B21" s="244" t="s">
        <v>473</v>
      </c>
      <c r="C21" s="245">
        <v>1.32</v>
      </c>
      <c r="D21" s="248"/>
      <c r="E21" s="248">
        <v>34.65</v>
      </c>
      <c r="F21" s="249"/>
      <c r="G21" s="243"/>
      <c r="H21" s="377"/>
      <c r="J21" s="383"/>
    </row>
    <row r="22" spans="1:10" s="270" customFormat="1" ht="17.25" customHeight="1">
      <c r="A22" s="250" t="s">
        <v>180</v>
      </c>
      <c r="B22" s="244" t="s">
        <v>474</v>
      </c>
      <c r="C22" s="245">
        <v>1.32</v>
      </c>
      <c r="D22" s="248"/>
      <c r="E22" s="248">
        <v>23.65</v>
      </c>
      <c r="F22" s="249"/>
      <c r="G22" s="243"/>
      <c r="H22" s="377"/>
      <c r="J22" s="383"/>
    </row>
    <row r="23" spans="1:10" s="270" customFormat="1" ht="17.25" customHeight="1">
      <c r="A23" s="250" t="s">
        <v>180</v>
      </c>
      <c r="B23" s="244" t="s">
        <v>181</v>
      </c>
      <c r="C23" s="245">
        <v>1.32</v>
      </c>
      <c r="D23" s="248"/>
      <c r="E23" s="248">
        <v>28.6</v>
      </c>
      <c r="F23" s="249"/>
      <c r="G23" s="243"/>
      <c r="H23" s="377"/>
      <c r="J23" s="383"/>
    </row>
    <row r="24" spans="1:10" s="270" customFormat="1" ht="17.25" customHeight="1">
      <c r="A24" s="250" t="s">
        <v>180</v>
      </c>
      <c r="B24" s="244" t="s">
        <v>182</v>
      </c>
      <c r="C24" s="245"/>
      <c r="D24" s="248"/>
      <c r="E24" s="248">
        <v>91.41</v>
      </c>
      <c r="F24" s="249"/>
      <c r="G24" s="243"/>
      <c r="H24" s="377"/>
      <c r="J24" s="383"/>
    </row>
    <row r="25" spans="1:10" s="270" customFormat="1" ht="17.25" customHeight="1">
      <c r="A25" s="250" t="s">
        <v>180</v>
      </c>
      <c r="B25" s="244" t="s">
        <v>342</v>
      </c>
      <c r="C25" s="245"/>
      <c r="D25" s="248"/>
      <c r="E25" s="248">
        <v>141.9</v>
      </c>
      <c r="F25" s="249"/>
      <c r="G25" s="243"/>
      <c r="H25" s="377"/>
      <c r="J25" s="383"/>
    </row>
    <row r="26" spans="1:10" ht="17.25" customHeight="1" thickBot="1">
      <c r="A26" s="251"/>
      <c r="B26" s="252"/>
      <c r="C26" s="253"/>
      <c r="D26" s="254"/>
      <c r="E26" s="254"/>
      <c r="F26" s="255"/>
      <c r="G26" s="243"/>
      <c r="J26" s="384"/>
    </row>
    <row r="27" spans="1:10" ht="17.25" customHeight="1">
      <c r="A27" s="259" t="s">
        <v>565</v>
      </c>
      <c r="B27" s="315"/>
      <c r="C27" s="316"/>
      <c r="D27" s="316"/>
      <c r="E27" s="316"/>
      <c r="F27" s="316"/>
      <c r="G27" s="243"/>
    </row>
    <row r="28" spans="1:10" ht="17.25" customHeight="1">
      <c r="A28" s="259" t="s">
        <v>524</v>
      </c>
      <c r="B28" s="315"/>
      <c r="C28" s="316"/>
      <c r="D28" s="316"/>
      <c r="E28" s="316"/>
      <c r="F28" s="316"/>
      <c r="G28" s="243"/>
    </row>
    <row r="29" spans="1:10" s="260" customFormat="1" ht="17.25" customHeight="1">
      <c r="A29" s="225"/>
      <c r="B29" s="225"/>
      <c r="C29" s="225"/>
      <c r="D29" s="225"/>
      <c r="E29" s="225"/>
      <c r="F29" s="225"/>
      <c r="G29" s="225"/>
      <c r="H29" s="378"/>
    </row>
    <row r="30" spans="1:10" s="268" customFormat="1" ht="24.95" customHeight="1" thickBot="1">
      <c r="A30" s="485" t="s">
        <v>629</v>
      </c>
      <c r="B30" s="485"/>
      <c r="C30" s="485"/>
      <c r="D30" s="485"/>
      <c r="E30" s="485"/>
      <c r="F30" s="485"/>
      <c r="G30" s="485"/>
      <c r="H30" s="379"/>
    </row>
    <row r="31" spans="1:10" s="270" customFormat="1" ht="17.25" customHeight="1" thickTop="1" thickBot="1">
      <c r="A31" s="269" t="s">
        <v>154</v>
      </c>
      <c r="C31" s="271"/>
      <c r="D31" s="271"/>
      <c r="E31" s="272"/>
      <c r="H31" s="486"/>
      <c r="I31" s="486"/>
    </row>
    <row r="32" spans="1:10" s="270" customFormat="1" ht="17.25" customHeight="1" thickBot="1">
      <c r="A32" s="477" t="s">
        <v>155</v>
      </c>
      <c r="B32" s="478"/>
      <c r="C32" s="273" t="s">
        <v>167</v>
      </c>
      <c r="D32" s="274" t="s">
        <v>183</v>
      </c>
      <c r="E32" s="275" t="s">
        <v>184</v>
      </c>
      <c r="F32" s="237"/>
      <c r="G32" s="237"/>
      <c r="H32" s="385"/>
      <c r="I32" s="385"/>
      <c r="J32" s="382"/>
    </row>
    <row r="33" spans="1:10" s="270" customFormat="1" ht="17.25" customHeight="1">
      <c r="A33" s="467" t="s">
        <v>343</v>
      </c>
      <c r="B33" s="468"/>
      <c r="C33" s="401" t="s">
        <v>475</v>
      </c>
      <c r="D33" s="372">
        <v>7.15</v>
      </c>
      <c r="E33" s="276"/>
      <c r="F33" s="277"/>
      <c r="G33" s="277"/>
      <c r="H33" s="291"/>
      <c r="J33" s="383"/>
    </row>
    <row r="34" spans="1:10" s="270" customFormat="1" ht="17.25" customHeight="1">
      <c r="A34" s="491" t="s">
        <v>343</v>
      </c>
      <c r="B34" s="492"/>
      <c r="C34" s="294" t="s">
        <v>476</v>
      </c>
      <c r="D34" s="295"/>
      <c r="E34" s="296">
        <v>4.29</v>
      </c>
      <c r="F34" s="277"/>
      <c r="G34" s="277"/>
      <c r="H34" s="291"/>
      <c r="J34" s="383"/>
    </row>
    <row r="35" spans="1:10" s="270" customFormat="1" ht="17.25" customHeight="1">
      <c r="A35" s="462" t="s">
        <v>343</v>
      </c>
      <c r="B35" s="484"/>
      <c r="C35" s="294" t="s">
        <v>477</v>
      </c>
      <c r="D35" s="295"/>
      <c r="E35" s="296">
        <v>10.89</v>
      </c>
      <c r="F35" s="277"/>
      <c r="G35" s="277"/>
      <c r="H35" s="291"/>
      <c r="J35" s="383"/>
    </row>
    <row r="36" spans="1:10" s="270" customFormat="1" ht="17.25" customHeight="1">
      <c r="A36" s="491" t="s">
        <v>343</v>
      </c>
      <c r="B36" s="492"/>
      <c r="C36" s="294" t="s">
        <v>344</v>
      </c>
      <c r="D36" s="295">
        <v>7.15</v>
      </c>
      <c r="E36" s="296">
        <v>51.59</v>
      </c>
      <c r="F36" s="277"/>
      <c r="G36" s="277"/>
      <c r="H36" s="291"/>
      <c r="J36" s="383"/>
    </row>
    <row r="37" spans="1:10" s="270" customFormat="1" ht="17.25" customHeight="1">
      <c r="A37" s="462" t="s">
        <v>185</v>
      </c>
      <c r="B37" s="484"/>
      <c r="C37" s="398" t="s">
        <v>478</v>
      </c>
      <c r="D37" s="278"/>
      <c r="E37" s="279">
        <v>51.92</v>
      </c>
      <c r="F37" s="277"/>
      <c r="G37" s="277"/>
      <c r="H37" s="291"/>
      <c r="J37" s="383"/>
    </row>
    <row r="38" spans="1:10" s="270" customFormat="1" ht="17.25" customHeight="1">
      <c r="A38" s="462" t="s">
        <v>185</v>
      </c>
      <c r="B38" s="484"/>
      <c r="C38" s="280" t="s">
        <v>186</v>
      </c>
      <c r="D38" s="281"/>
      <c r="E38" s="282">
        <v>219.67</v>
      </c>
      <c r="F38" s="277"/>
      <c r="G38" s="277"/>
      <c r="H38" s="291"/>
      <c r="J38" s="383"/>
    </row>
    <row r="39" spans="1:10" s="270" customFormat="1" ht="17.25" customHeight="1">
      <c r="A39" s="482" t="s">
        <v>513</v>
      </c>
      <c r="B39" s="483"/>
      <c r="C39" s="280" t="s">
        <v>526</v>
      </c>
      <c r="D39" s="281"/>
      <c r="E39" s="373">
        <v>21.34</v>
      </c>
      <c r="F39" s="277"/>
      <c r="G39" s="277"/>
      <c r="H39" s="291"/>
      <c r="J39" s="383"/>
    </row>
    <row r="40" spans="1:10" s="270" customFormat="1" ht="17.25" customHeight="1">
      <c r="A40" s="482" t="s">
        <v>187</v>
      </c>
      <c r="B40" s="483"/>
      <c r="C40" s="280" t="s">
        <v>345</v>
      </c>
      <c r="D40" s="281">
        <v>49.39</v>
      </c>
      <c r="E40" s="282"/>
      <c r="F40" s="277"/>
      <c r="G40" s="277"/>
      <c r="H40" s="291"/>
      <c r="J40" s="383"/>
    </row>
    <row r="41" spans="1:10" s="270" customFormat="1" ht="17.25" customHeight="1">
      <c r="A41" s="482" t="s">
        <v>187</v>
      </c>
      <c r="B41" s="483"/>
      <c r="C41" s="280" t="s">
        <v>479</v>
      </c>
      <c r="D41" s="281">
        <v>29.15</v>
      </c>
      <c r="E41" s="282"/>
      <c r="F41" s="277"/>
      <c r="G41" s="277"/>
      <c r="H41" s="291"/>
      <c r="J41" s="383"/>
    </row>
    <row r="42" spans="1:10" s="270" customFormat="1" ht="17.25" customHeight="1">
      <c r="A42" s="482" t="s">
        <v>187</v>
      </c>
      <c r="B42" s="483"/>
      <c r="C42" s="280" t="s">
        <v>188</v>
      </c>
      <c r="D42" s="278">
        <v>239.58</v>
      </c>
      <c r="E42" s="279"/>
      <c r="F42" s="277"/>
      <c r="G42" s="277"/>
      <c r="H42" s="291"/>
      <c r="J42" s="383"/>
    </row>
    <row r="43" spans="1:10" s="270" customFormat="1" ht="17.25" customHeight="1" thickBot="1">
      <c r="A43" s="471"/>
      <c r="B43" s="475"/>
      <c r="C43" s="283"/>
      <c r="D43" s="284"/>
      <c r="E43" s="285"/>
      <c r="F43" s="277"/>
      <c r="G43" s="277"/>
      <c r="H43" s="291"/>
      <c r="J43" s="383"/>
    </row>
    <row r="44" spans="1:10" s="270" customFormat="1" ht="17.25" customHeight="1">
      <c r="A44" s="481" t="s">
        <v>566</v>
      </c>
      <c r="B44" s="481"/>
      <c r="C44" s="481"/>
      <c r="D44" s="481"/>
      <c r="E44" s="481"/>
      <c r="F44" s="481"/>
      <c r="G44" s="481"/>
      <c r="H44" s="291"/>
    </row>
    <row r="45" spans="1:10" s="270" customFormat="1" ht="17.25" customHeight="1">
      <c r="A45" s="481" t="s">
        <v>525</v>
      </c>
      <c r="B45" s="481"/>
      <c r="C45" s="481"/>
      <c r="D45" s="481"/>
      <c r="E45" s="481"/>
      <c r="F45" s="481"/>
      <c r="G45" s="481"/>
      <c r="H45" s="291"/>
    </row>
    <row r="47" spans="1:10" s="268" customFormat="1" ht="24.95" customHeight="1" thickBot="1">
      <c r="A47" s="485" t="s">
        <v>630</v>
      </c>
      <c r="B47" s="485"/>
      <c r="C47" s="485"/>
      <c r="D47" s="485"/>
      <c r="E47" s="485"/>
      <c r="F47" s="485"/>
      <c r="G47" s="485"/>
      <c r="H47" s="379"/>
    </row>
    <row r="48" spans="1:10" s="270" customFormat="1" ht="17.25" customHeight="1" thickTop="1" thickBot="1">
      <c r="A48" s="269" t="s">
        <v>154</v>
      </c>
      <c r="C48" s="271"/>
      <c r="D48" s="271"/>
      <c r="E48" s="272"/>
      <c r="H48" s="291"/>
    </row>
    <row r="49" spans="1:10" s="270" customFormat="1" ht="17.25" customHeight="1" thickBot="1">
      <c r="A49" s="477" t="s">
        <v>155</v>
      </c>
      <c r="B49" s="478"/>
      <c r="C49" s="479" t="s">
        <v>189</v>
      </c>
      <c r="D49" s="480"/>
      <c r="E49" s="287" t="s">
        <v>157</v>
      </c>
      <c r="F49" s="275" t="s">
        <v>101</v>
      </c>
      <c r="G49" s="237"/>
      <c r="H49" s="291"/>
      <c r="I49" s="385"/>
    </row>
    <row r="50" spans="1:10" s="270" customFormat="1" ht="17.25" customHeight="1">
      <c r="A50" s="467" t="s">
        <v>163</v>
      </c>
      <c r="B50" s="468"/>
      <c r="C50" s="469" t="s">
        <v>347</v>
      </c>
      <c r="D50" s="470"/>
      <c r="E50" s="374">
        <v>106.37</v>
      </c>
      <c r="F50" s="309" t="s">
        <v>190</v>
      </c>
      <c r="G50" s="277"/>
      <c r="H50" s="291"/>
      <c r="J50" s="383"/>
    </row>
    <row r="51" spans="1:10" s="270" customFormat="1" ht="17.25" customHeight="1">
      <c r="A51" s="491" t="s">
        <v>480</v>
      </c>
      <c r="B51" s="492"/>
      <c r="C51" s="493" t="s">
        <v>348</v>
      </c>
      <c r="D51" s="494"/>
      <c r="E51" s="310">
        <v>30</v>
      </c>
      <c r="F51" s="308" t="s">
        <v>354</v>
      </c>
      <c r="G51" s="277"/>
      <c r="H51" s="291"/>
    </row>
    <row r="52" spans="1:10" s="270" customFormat="1" ht="17.25" customHeight="1" thickBot="1">
      <c r="A52" s="471"/>
      <c r="B52" s="475"/>
      <c r="C52" s="283"/>
      <c r="D52" s="288"/>
      <c r="E52" s="289"/>
      <c r="F52" s="290"/>
      <c r="G52" s="277"/>
      <c r="H52" s="291"/>
      <c r="J52" s="383"/>
    </row>
    <row r="53" spans="1:10" s="270" customFormat="1" ht="17.25" customHeight="1">
      <c r="A53" s="481" t="s">
        <v>589</v>
      </c>
      <c r="B53" s="481"/>
      <c r="C53" s="481"/>
      <c r="D53" s="481"/>
      <c r="E53" s="481"/>
      <c r="F53" s="481"/>
      <c r="G53" s="481"/>
      <c r="H53" s="291"/>
    </row>
    <row r="54" spans="1:10" s="270" customFormat="1" ht="17.25" customHeight="1">
      <c r="A54" s="286"/>
      <c r="B54" s="286"/>
      <c r="C54" s="286"/>
      <c r="D54" s="286"/>
      <c r="E54" s="286"/>
      <c r="F54" s="286"/>
      <c r="G54" s="286"/>
      <c r="H54" s="291"/>
    </row>
    <row r="55" spans="1:10" s="261" customFormat="1" ht="24.95" customHeight="1" thickBot="1">
      <c r="A55" s="476" t="s">
        <v>631</v>
      </c>
      <c r="B55" s="476"/>
      <c r="C55" s="476"/>
      <c r="D55" s="476"/>
      <c r="E55" s="476"/>
      <c r="F55" s="476"/>
      <c r="G55" s="476"/>
      <c r="H55" s="380"/>
    </row>
    <row r="56" spans="1:10" s="264" customFormat="1" ht="17.25" customHeight="1" thickTop="1" thickBot="1">
      <c r="A56" s="222" t="s">
        <v>154</v>
      </c>
      <c r="B56" s="262"/>
      <c r="C56" s="262"/>
      <c r="D56" s="262"/>
      <c r="E56" s="262"/>
      <c r="F56" s="263"/>
      <c r="G56" s="262"/>
      <c r="H56" s="381"/>
    </row>
    <row r="57" spans="1:10" s="270" customFormat="1" ht="17.25" customHeight="1" thickBot="1">
      <c r="A57" s="477" t="s">
        <v>155</v>
      </c>
      <c r="B57" s="478"/>
      <c r="C57" s="479" t="s">
        <v>189</v>
      </c>
      <c r="D57" s="480"/>
      <c r="E57" s="287" t="s">
        <v>157</v>
      </c>
      <c r="F57" s="275" t="s">
        <v>101</v>
      </c>
      <c r="G57" s="237"/>
      <c r="H57" s="291"/>
      <c r="I57" s="385"/>
    </row>
    <row r="58" spans="1:10" s="270" customFormat="1" ht="17.25" customHeight="1">
      <c r="A58" s="467" t="s">
        <v>328</v>
      </c>
      <c r="B58" s="468"/>
      <c r="C58" s="469" t="s">
        <v>481</v>
      </c>
      <c r="D58" s="470"/>
      <c r="E58" s="313">
        <v>1</v>
      </c>
      <c r="F58" s="309" t="s">
        <v>349</v>
      </c>
      <c r="G58" s="277"/>
      <c r="H58" s="291"/>
    </row>
    <row r="59" spans="1:10" s="270" customFormat="1" ht="17.25" customHeight="1">
      <c r="A59" s="462" t="s">
        <v>351</v>
      </c>
      <c r="B59" s="463"/>
      <c r="C59" s="466" t="s">
        <v>482</v>
      </c>
      <c r="D59" s="465"/>
      <c r="E59" s="314">
        <v>6</v>
      </c>
      <c r="F59" s="311" t="s">
        <v>350</v>
      </c>
      <c r="G59" s="277"/>
      <c r="H59" s="291"/>
    </row>
    <row r="60" spans="1:10" s="270" customFormat="1" ht="17.25" customHeight="1">
      <c r="A60" s="462" t="s">
        <v>229</v>
      </c>
      <c r="B60" s="463"/>
      <c r="C60" s="466" t="s">
        <v>483</v>
      </c>
      <c r="D60" s="465"/>
      <c r="E60" s="310">
        <v>1</v>
      </c>
      <c r="F60" s="308" t="s">
        <v>105</v>
      </c>
      <c r="G60" s="277"/>
      <c r="H60" s="291"/>
    </row>
    <row r="61" spans="1:10" s="270" customFormat="1" ht="17.25" customHeight="1">
      <c r="A61" s="462" t="s">
        <v>229</v>
      </c>
      <c r="B61" s="463"/>
      <c r="C61" s="466" t="s">
        <v>484</v>
      </c>
      <c r="D61" s="465"/>
      <c r="E61" s="314">
        <v>4</v>
      </c>
      <c r="F61" s="311" t="s">
        <v>105</v>
      </c>
      <c r="G61" s="277"/>
      <c r="H61" s="291"/>
    </row>
    <row r="62" spans="1:10" s="270" customFormat="1" ht="17.25" customHeight="1">
      <c r="A62" s="462" t="s">
        <v>351</v>
      </c>
      <c r="B62" s="463"/>
      <c r="C62" s="466" t="s">
        <v>485</v>
      </c>
      <c r="D62" s="465"/>
      <c r="E62" s="310">
        <v>1</v>
      </c>
      <c r="F62" s="308" t="s">
        <v>350</v>
      </c>
      <c r="G62" s="277"/>
      <c r="H62" s="291"/>
    </row>
    <row r="63" spans="1:10" s="270" customFormat="1" ht="17.25" customHeight="1" thickBot="1">
      <c r="A63" s="471"/>
      <c r="B63" s="475"/>
      <c r="C63" s="487"/>
      <c r="D63" s="488"/>
      <c r="E63" s="289"/>
      <c r="F63" s="290"/>
      <c r="G63" s="277"/>
      <c r="H63" s="291"/>
    </row>
    <row r="64" spans="1:10" s="260" customFormat="1" ht="17.25" customHeight="1">
      <c r="A64" s="317" t="s">
        <v>590</v>
      </c>
      <c r="B64" s="265"/>
      <c r="C64" s="266"/>
      <c r="D64" s="266"/>
      <c r="E64" s="266"/>
      <c r="F64" s="266"/>
      <c r="G64" s="267"/>
      <c r="H64" s="378"/>
    </row>
    <row r="65" spans="1:11" ht="17.25" customHeight="1">
      <c r="A65" s="256"/>
      <c r="B65" s="257"/>
      <c r="C65" s="258"/>
      <c r="D65" s="258"/>
      <c r="E65" s="258"/>
      <c r="F65" s="258"/>
      <c r="G65" s="243"/>
    </row>
    <row r="66" spans="1:11" s="261" customFormat="1" ht="24.95" customHeight="1" thickBot="1">
      <c r="A66" s="476" t="s">
        <v>632</v>
      </c>
      <c r="B66" s="476"/>
      <c r="C66" s="476"/>
      <c r="D66" s="476"/>
      <c r="E66" s="476"/>
      <c r="F66" s="476"/>
      <c r="G66" s="476"/>
      <c r="H66" s="380"/>
    </row>
    <row r="67" spans="1:11" s="264" customFormat="1" ht="17.25" customHeight="1" thickTop="1" thickBot="1">
      <c r="A67" s="222" t="s">
        <v>154</v>
      </c>
      <c r="B67" s="262"/>
      <c r="C67" s="262"/>
      <c r="D67" s="262"/>
      <c r="E67" s="262"/>
      <c r="F67" s="263"/>
      <c r="G67" s="262"/>
      <c r="H67"/>
      <c r="I67"/>
      <c r="J67"/>
      <c r="K67" s="386"/>
    </row>
    <row r="68" spans="1:11" s="270" customFormat="1" ht="17.25" customHeight="1" thickBot="1">
      <c r="A68" s="477" t="s">
        <v>155</v>
      </c>
      <c r="B68" s="478"/>
      <c r="C68" s="479" t="s">
        <v>189</v>
      </c>
      <c r="D68" s="480"/>
      <c r="E68" s="287" t="s">
        <v>157</v>
      </c>
      <c r="F68" s="275" t="s">
        <v>101</v>
      </c>
      <c r="G68" s="237"/>
      <c r="H68" s="386"/>
      <c r="I68" s="385"/>
      <c r="J68" s="385"/>
    </row>
    <row r="69" spans="1:11" s="270" customFormat="1" ht="17.25" customHeight="1">
      <c r="A69" s="467" t="s">
        <v>596</v>
      </c>
      <c r="B69" s="468"/>
      <c r="C69" s="469" t="s">
        <v>515</v>
      </c>
      <c r="D69" s="470"/>
      <c r="E69" s="313">
        <v>2</v>
      </c>
      <c r="F69" s="309" t="s">
        <v>516</v>
      </c>
      <c r="G69" s="277"/>
    </row>
    <row r="70" spans="1:11" s="270" customFormat="1" ht="17.25" customHeight="1">
      <c r="A70" s="462" t="s">
        <v>284</v>
      </c>
      <c r="B70" s="463"/>
      <c r="C70" s="466" t="s">
        <v>514</v>
      </c>
      <c r="D70" s="465"/>
      <c r="E70" s="314">
        <v>7</v>
      </c>
      <c r="F70" s="311" t="s">
        <v>286</v>
      </c>
      <c r="G70" s="277"/>
    </row>
    <row r="71" spans="1:11" s="270" customFormat="1" ht="17.25" customHeight="1">
      <c r="A71" s="462" t="s">
        <v>353</v>
      </c>
      <c r="B71" s="463"/>
      <c r="C71" s="466" t="s">
        <v>486</v>
      </c>
      <c r="D71" s="465"/>
      <c r="E71" s="314">
        <v>7</v>
      </c>
      <c r="F71" s="311" t="s">
        <v>352</v>
      </c>
      <c r="G71" s="277"/>
    </row>
    <row r="72" spans="1:11" s="270" customFormat="1" ht="17.25" customHeight="1">
      <c r="A72" s="462" t="s">
        <v>487</v>
      </c>
      <c r="B72" s="463"/>
      <c r="C72" s="466" t="s">
        <v>356</v>
      </c>
      <c r="D72" s="465"/>
      <c r="E72" s="314">
        <v>7</v>
      </c>
      <c r="F72" s="311" t="s">
        <v>355</v>
      </c>
      <c r="G72" s="277"/>
    </row>
    <row r="73" spans="1:11" s="270" customFormat="1" ht="17.25" customHeight="1">
      <c r="A73" s="462" t="s">
        <v>358</v>
      </c>
      <c r="B73" s="463"/>
      <c r="C73" s="466" t="s">
        <v>430</v>
      </c>
      <c r="D73" s="465"/>
      <c r="E73" s="314">
        <v>1</v>
      </c>
      <c r="F73" s="311" t="s">
        <v>228</v>
      </c>
      <c r="G73" s="277"/>
    </row>
    <row r="74" spans="1:11" s="270" customFormat="1" ht="17.25" customHeight="1">
      <c r="A74" s="462" t="s">
        <v>431</v>
      </c>
      <c r="B74" s="463"/>
      <c r="C74" s="466" t="s">
        <v>488</v>
      </c>
      <c r="D74" s="465"/>
      <c r="E74" s="314">
        <v>2</v>
      </c>
      <c r="F74" s="311" t="s">
        <v>355</v>
      </c>
      <c r="G74" s="277"/>
    </row>
    <row r="75" spans="1:11" s="270" customFormat="1" ht="17.25" customHeight="1">
      <c r="A75" s="462" t="s">
        <v>359</v>
      </c>
      <c r="B75" s="463"/>
      <c r="C75" s="464" t="s">
        <v>446</v>
      </c>
      <c r="D75" s="465"/>
      <c r="E75" s="314">
        <v>1</v>
      </c>
      <c r="F75" s="311" t="s">
        <v>277</v>
      </c>
      <c r="G75" s="277"/>
    </row>
    <row r="76" spans="1:11" s="270" customFormat="1" ht="17.25" customHeight="1">
      <c r="A76" s="462" t="s">
        <v>489</v>
      </c>
      <c r="B76" s="463"/>
      <c r="C76" s="464" t="s">
        <v>448</v>
      </c>
      <c r="D76" s="465"/>
      <c r="E76" s="314">
        <v>3</v>
      </c>
      <c r="F76" s="311" t="s">
        <v>105</v>
      </c>
      <c r="G76" s="277"/>
    </row>
    <row r="77" spans="1:11" s="270" customFormat="1" ht="17.25" customHeight="1">
      <c r="A77" s="462" t="s">
        <v>360</v>
      </c>
      <c r="B77" s="463"/>
      <c r="C77" s="466" t="s">
        <v>361</v>
      </c>
      <c r="D77" s="465"/>
      <c r="E77" s="312">
        <v>2.5</v>
      </c>
      <c r="F77" s="311" t="s">
        <v>357</v>
      </c>
      <c r="G77" s="277"/>
    </row>
    <row r="78" spans="1:11" s="270" customFormat="1" ht="17.25" customHeight="1">
      <c r="A78" s="462" t="s">
        <v>360</v>
      </c>
      <c r="B78" s="463"/>
      <c r="C78" s="466" t="s">
        <v>362</v>
      </c>
      <c r="D78" s="465"/>
      <c r="E78" s="312">
        <v>10.6</v>
      </c>
      <c r="F78" s="311" t="s">
        <v>357</v>
      </c>
      <c r="G78" s="277"/>
    </row>
    <row r="79" spans="1:11" s="270" customFormat="1" ht="17.25" customHeight="1">
      <c r="A79" s="462" t="s">
        <v>364</v>
      </c>
      <c r="B79" s="463"/>
      <c r="C79" s="466" t="s">
        <v>518</v>
      </c>
      <c r="D79" s="465"/>
      <c r="E79" s="310">
        <v>1</v>
      </c>
      <c r="F79" s="308" t="s">
        <v>522</v>
      </c>
      <c r="G79" s="277"/>
    </row>
    <row r="80" spans="1:11" s="270" customFormat="1" ht="17.25" customHeight="1">
      <c r="A80" s="462" t="s">
        <v>363</v>
      </c>
      <c r="B80" s="463"/>
      <c r="C80" s="466" t="s">
        <v>519</v>
      </c>
      <c r="D80" s="465"/>
      <c r="E80" s="314">
        <v>2</v>
      </c>
      <c r="F80" s="311" t="s">
        <v>522</v>
      </c>
      <c r="G80" s="277"/>
    </row>
    <row r="81" spans="1:10" s="270" customFormat="1" ht="17.25" customHeight="1">
      <c r="A81" s="462" t="s">
        <v>520</v>
      </c>
      <c r="B81" s="463"/>
      <c r="C81" s="466" t="s">
        <v>521</v>
      </c>
      <c r="D81" s="465"/>
      <c r="E81" s="314">
        <v>1</v>
      </c>
      <c r="F81" s="311" t="s">
        <v>523</v>
      </c>
      <c r="G81" s="277"/>
    </row>
    <row r="82" spans="1:10" s="270" customFormat="1" ht="17.25" customHeight="1" thickBot="1">
      <c r="A82" s="471"/>
      <c r="B82" s="475"/>
      <c r="C82" s="487"/>
      <c r="D82" s="488"/>
      <c r="E82" s="289"/>
      <c r="F82" s="290"/>
      <c r="G82" s="277"/>
      <c r="H82" s="291"/>
      <c r="I82" s="291"/>
      <c r="J82" s="291"/>
    </row>
    <row r="83" spans="1:10" s="260" customFormat="1" ht="17.25" customHeight="1">
      <c r="A83" s="317" t="s">
        <v>567</v>
      </c>
      <c r="B83" s="265"/>
      <c r="C83" s="266"/>
      <c r="D83" s="266"/>
      <c r="E83" s="266"/>
      <c r="F83" s="266"/>
      <c r="G83" s="267"/>
      <c r="H83" s="378"/>
    </row>
    <row r="84" spans="1:10" ht="17.25" customHeight="1">
      <c r="A84" s="495" t="s">
        <v>568</v>
      </c>
      <c r="B84" s="495"/>
      <c r="C84" s="495"/>
      <c r="D84" s="495"/>
      <c r="E84" s="495"/>
      <c r="F84" s="495"/>
      <c r="G84" s="243"/>
    </row>
    <row r="85" spans="1:10" ht="17.25" customHeight="1">
      <c r="A85" s="495"/>
      <c r="B85" s="495"/>
      <c r="C85" s="495"/>
      <c r="D85" s="495"/>
      <c r="E85" s="495"/>
      <c r="F85" s="495"/>
      <c r="G85" s="243"/>
    </row>
    <row r="86" spans="1:10" ht="17.25" customHeight="1">
      <c r="A86" s="256"/>
      <c r="B86" s="257"/>
      <c r="C86" s="258"/>
      <c r="D86" s="258"/>
      <c r="E86" s="258"/>
      <c r="F86" s="258"/>
      <c r="G86" s="243"/>
    </row>
    <row r="87" spans="1:10" ht="17.25" customHeight="1" thickBot="1">
      <c r="A87" s="485" t="s">
        <v>633</v>
      </c>
      <c r="B87" s="485"/>
      <c r="C87" s="485"/>
      <c r="D87" s="485"/>
      <c r="E87" s="485"/>
      <c r="F87" s="485"/>
      <c r="G87" s="485"/>
    </row>
    <row r="88" spans="1:10" ht="17.25" customHeight="1" thickTop="1" thickBot="1">
      <c r="A88" s="269" t="s">
        <v>154</v>
      </c>
      <c r="B88" s="270"/>
      <c r="C88" s="291"/>
      <c r="D88" s="291"/>
      <c r="E88" s="291"/>
      <c r="F88" s="270"/>
      <c r="G88" s="270"/>
    </row>
    <row r="89" spans="1:10" ht="17.25" customHeight="1" thickBot="1">
      <c r="A89" s="477" t="s">
        <v>155</v>
      </c>
      <c r="B89" s="478"/>
      <c r="C89" s="273" t="s">
        <v>167</v>
      </c>
      <c r="D89" s="275" t="s">
        <v>191</v>
      </c>
      <c r="E89" s="237"/>
      <c r="F89" s="237"/>
      <c r="G89" s="237"/>
    </row>
    <row r="90" spans="1:10" ht="35.1" customHeight="1" thickBot="1">
      <c r="A90" s="489" t="s">
        <v>192</v>
      </c>
      <c r="B90" s="490"/>
      <c r="C90" s="292" t="s">
        <v>193</v>
      </c>
      <c r="D90" s="290">
        <v>158.12</v>
      </c>
      <c r="E90" s="293"/>
      <c r="F90" s="293"/>
      <c r="G90" s="293"/>
      <c r="I90" s="384"/>
    </row>
    <row r="91" spans="1:10" ht="17.25" customHeight="1">
      <c r="A91" s="173" t="s">
        <v>591</v>
      </c>
    </row>
    <row r="92" spans="1:10" ht="17.25" customHeight="1">
      <c r="A92"/>
      <c r="B92"/>
      <c r="C92"/>
      <c r="D92"/>
      <c r="E92"/>
      <c r="F92"/>
      <c r="G92"/>
    </row>
    <row r="93" spans="1:10" s="268" customFormat="1" ht="24.95" customHeight="1" thickBot="1">
      <c r="A93" s="485" t="s">
        <v>634</v>
      </c>
      <c r="B93" s="485"/>
      <c r="C93" s="485"/>
      <c r="D93" s="485"/>
      <c r="E93" s="485"/>
      <c r="F93" s="485"/>
      <c r="G93" s="485"/>
      <c r="H93" s="379"/>
    </row>
    <row r="94" spans="1:10" s="270" customFormat="1" ht="17.25" customHeight="1" thickTop="1" thickBot="1">
      <c r="A94" s="269" t="s">
        <v>154</v>
      </c>
      <c r="C94" s="271"/>
      <c r="D94" s="271"/>
      <c r="E94" s="272"/>
      <c r="H94" s="291"/>
    </row>
    <row r="95" spans="1:10" s="270" customFormat="1" ht="17.25" customHeight="1" thickBot="1">
      <c r="A95" s="477" t="s">
        <v>155</v>
      </c>
      <c r="B95" s="478"/>
      <c r="C95" s="228" t="s">
        <v>168</v>
      </c>
      <c r="D95" s="229" t="s">
        <v>169</v>
      </c>
      <c r="E95" s="229" t="s">
        <v>170</v>
      </c>
      <c r="F95" s="230" t="s">
        <v>171</v>
      </c>
      <c r="G95" s="237"/>
      <c r="H95" s="291"/>
      <c r="I95" s="396"/>
    </row>
    <row r="96" spans="1:10" s="270" customFormat="1" ht="17.25" customHeight="1">
      <c r="A96" s="404" t="s">
        <v>570</v>
      </c>
      <c r="B96" s="407"/>
      <c r="C96" s="234"/>
      <c r="D96" s="235"/>
      <c r="E96" s="235"/>
      <c r="F96" s="236"/>
      <c r="G96" s="277"/>
      <c r="H96" s="291"/>
      <c r="J96" s="383"/>
    </row>
    <row r="97" spans="1:10" s="270" customFormat="1" ht="17.25" customHeight="1">
      <c r="A97" s="406" t="s">
        <v>194</v>
      </c>
      <c r="B97" s="408" t="s">
        <v>571</v>
      </c>
      <c r="C97" s="240"/>
      <c r="D97" s="241"/>
      <c r="E97" s="241">
        <v>82.5</v>
      </c>
      <c r="F97" s="242">
        <v>8.8000000000000007</v>
      </c>
      <c r="G97" s="277"/>
      <c r="H97" s="291"/>
    </row>
    <row r="98" spans="1:10" s="270" customFormat="1" ht="17.25" customHeight="1">
      <c r="A98" s="406" t="s">
        <v>194</v>
      </c>
      <c r="B98" s="408" t="s">
        <v>175</v>
      </c>
      <c r="C98" s="245"/>
      <c r="D98" s="246"/>
      <c r="E98" s="246">
        <v>5.5</v>
      </c>
      <c r="F98" s="247"/>
      <c r="G98" s="277"/>
      <c r="H98" s="291"/>
    </row>
    <row r="99" spans="1:10" s="270" customFormat="1" ht="17.25" customHeight="1">
      <c r="A99" s="406" t="s">
        <v>572</v>
      </c>
      <c r="B99" s="409" t="s">
        <v>573</v>
      </c>
      <c r="C99" s="245"/>
      <c r="D99" s="248"/>
      <c r="E99" s="248">
        <v>3.3</v>
      </c>
      <c r="F99" s="249">
        <v>6.6</v>
      </c>
      <c r="G99" s="277"/>
      <c r="H99" s="291"/>
    </row>
    <row r="100" spans="1:10" s="270" customFormat="1" ht="17.25" customHeight="1">
      <c r="A100" s="397" t="s">
        <v>195</v>
      </c>
      <c r="B100" s="411" t="s">
        <v>574</v>
      </c>
      <c r="C100" s="245"/>
      <c r="D100" s="248"/>
      <c r="E100" s="248">
        <v>8.25</v>
      </c>
      <c r="F100" s="249"/>
      <c r="G100" s="277"/>
      <c r="H100" s="291"/>
    </row>
    <row r="101" spans="1:10" s="270" customFormat="1" ht="17.25" customHeight="1">
      <c r="A101" s="397" t="s">
        <v>197</v>
      </c>
      <c r="B101" s="411" t="s">
        <v>575</v>
      </c>
      <c r="C101" s="245"/>
      <c r="D101" s="248"/>
      <c r="E101" s="248">
        <v>3.85</v>
      </c>
      <c r="F101" s="249"/>
      <c r="G101" s="277"/>
      <c r="H101" s="291"/>
    </row>
    <row r="102" spans="1:10" s="270" customFormat="1" ht="17.25" customHeight="1">
      <c r="A102" s="397" t="s">
        <v>197</v>
      </c>
      <c r="B102" s="411" t="s">
        <v>342</v>
      </c>
      <c r="C102" s="245"/>
      <c r="D102" s="248"/>
      <c r="E102" s="248">
        <v>3.85</v>
      </c>
      <c r="F102" s="249"/>
      <c r="G102" s="277"/>
      <c r="H102" s="291"/>
    </row>
    <row r="103" spans="1:10" s="270" customFormat="1" ht="17.25" customHeight="1" thickBot="1">
      <c r="A103" s="405"/>
      <c r="B103" s="410"/>
      <c r="C103" s="253"/>
      <c r="D103" s="254"/>
      <c r="E103" s="254"/>
      <c r="F103" s="255"/>
      <c r="G103" s="277"/>
      <c r="H103" s="291"/>
      <c r="J103" s="383"/>
    </row>
    <row r="104" spans="1:10" s="270" customFormat="1" ht="17.25" customHeight="1">
      <c r="A104" s="481" t="s">
        <v>597</v>
      </c>
      <c r="B104" s="481"/>
      <c r="C104" s="481"/>
      <c r="D104" s="481"/>
      <c r="E104" s="481"/>
      <c r="F104" s="481"/>
      <c r="G104" s="481"/>
      <c r="H104" s="291"/>
    </row>
    <row r="105" spans="1:10" s="270" customFormat="1" ht="17.25" customHeight="1">
      <c r="A105" s="399"/>
      <c r="B105" s="399"/>
      <c r="C105" s="399"/>
      <c r="D105" s="399"/>
      <c r="E105" s="399"/>
      <c r="F105" s="399"/>
      <c r="G105" s="399"/>
      <c r="H105" s="291"/>
    </row>
    <row r="106" spans="1:10" s="261" customFormat="1" ht="24.95" customHeight="1" thickBot="1">
      <c r="A106" s="476" t="s">
        <v>635</v>
      </c>
      <c r="B106" s="476"/>
      <c r="C106" s="476"/>
      <c r="D106" s="476"/>
      <c r="E106" s="476"/>
      <c r="F106" s="476"/>
      <c r="G106" s="476"/>
      <c r="H106" s="380"/>
    </row>
    <row r="107" spans="1:10" s="264" customFormat="1" ht="17.25" customHeight="1" thickTop="1" thickBot="1">
      <c r="A107" s="222" t="s">
        <v>154</v>
      </c>
      <c r="B107" s="262"/>
      <c r="C107" s="262"/>
      <c r="D107" s="262"/>
      <c r="E107" s="262"/>
      <c r="F107" s="263"/>
      <c r="G107" s="262"/>
      <c r="H107" s="381"/>
    </row>
    <row r="108" spans="1:10" s="270" customFormat="1" ht="17.25" customHeight="1" thickBot="1">
      <c r="A108" s="477" t="s">
        <v>155</v>
      </c>
      <c r="B108" s="478"/>
      <c r="C108" s="402" t="s">
        <v>167</v>
      </c>
      <c r="D108" s="274" t="s">
        <v>183</v>
      </c>
      <c r="E108" s="275" t="s">
        <v>184</v>
      </c>
      <c r="F108" s="237"/>
      <c r="G108" s="237"/>
      <c r="H108" s="291"/>
      <c r="I108" s="396"/>
    </row>
    <row r="109" spans="1:10" s="270" customFormat="1" ht="17.25" customHeight="1">
      <c r="A109" s="467" t="s">
        <v>343</v>
      </c>
      <c r="B109" s="468"/>
      <c r="C109" s="401" t="s">
        <v>344</v>
      </c>
      <c r="D109" s="372"/>
      <c r="E109" s="276">
        <v>7.7</v>
      </c>
      <c r="F109" s="277"/>
      <c r="G109" s="277"/>
      <c r="H109" s="291"/>
    </row>
    <row r="110" spans="1:10" s="270" customFormat="1" ht="17.25" customHeight="1">
      <c r="A110" s="462" t="s">
        <v>185</v>
      </c>
      <c r="B110" s="484"/>
      <c r="C110" s="280" t="s">
        <v>576</v>
      </c>
      <c r="D110" s="295"/>
      <c r="E110" s="296">
        <v>15.4</v>
      </c>
      <c r="F110" s="277"/>
      <c r="G110" s="277"/>
      <c r="H110" s="291"/>
    </row>
    <row r="111" spans="1:10" s="270" customFormat="1" ht="17.25" customHeight="1">
      <c r="A111" s="482" t="s">
        <v>187</v>
      </c>
      <c r="B111" s="483"/>
      <c r="C111" s="280" t="s">
        <v>603</v>
      </c>
      <c r="D111" s="295">
        <v>85.8</v>
      </c>
      <c r="E111" s="296"/>
      <c r="F111" s="277"/>
      <c r="G111" s="277"/>
      <c r="H111" s="291"/>
    </row>
    <row r="112" spans="1:10" s="270" customFormat="1" ht="17.25" customHeight="1">
      <c r="A112" s="482" t="s">
        <v>187</v>
      </c>
      <c r="B112" s="483"/>
      <c r="C112" s="280" t="s">
        <v>604</v>
      </c>
      <c r="D112" s="295">
        <v>13.75</v>
      </c>
      <c r="E112" s="296"/>
      <c r="F112" s="277"/>
      <c r="G112" s="277"/>
      <c r="H112" s="291"/>
    </row>
    <row r="113" spans="1:11" s="270" customFormat="1" ht="17.25" customHeight="1" thickBot="1">
      <c r="A113" s="471"/>
      <c r="B113" s="475"/>
      <c r="C113" s="400"/>
      <c r="D113" s="284"/>
      <c r="E113" s="285"/>
      <c r="F113" s="277"/>
      <c r="G113" s="277"/>
      <c r="H113" s="291"/>
    </row>
    <row r="114" spans="1:11" s="260" customFormat="1" ht="17.25" customHeight="1">
      <c r="A114" s="481" t="s">
        <v>598</v>
      </c>
      <c r="B114" s="481"/>
      <c r="C114" s="481"/>
      <c r="D114" s="481"/>
      <c r="E114" s="481"/>
      <c r="F114" s="481"/>
      <c r="G114" s="481"/>
      <c r="H114" s="378"/>
    </row>
    <row r="115" spans="1:11" s="270" customFormat="1" ht="17.25" customHeight="1">
      <c r="A115"/>
      <c r="B115"/>
      <c r="C115"/>
      <c r="D115"/>
      <c r="E115"/>
      <c r="F115"/>
      <c r="G115" s="277"/>
    </row>
    <row r="116" spans="1:11" s="270" customFormat="1" ht="17.25" customHeight="1" thickBot="1">
      <c r="A116" s="476" t="s">
        <v>636</v>
      </c>
      <c r="B116" s="476"/>
      <c r="C116" s="476"/>
      <c r="D116" s="476"/>
      <c r="E116" s="476"/>
      <c r="F116" s="476"/>
      <c r="G116" s="476"/>
    </row>
    <row r="117" spans="1:11" s="270" customFormat="1" ht="17.25" customHeight="1" thickTop="1" thickBot="1">
      <c r="A117" s="222" t="s">
        <v>154</v>
      </c>
      <c r="B117" s="262"/>
      <c r="C117" s="262"/>
      <c r="D117" s="262"/>
      <c r="E117" s="262"/>
      <c r="F117" s="263"/>
      <c r="G117" s="262"/>
    </row>
    <row r="118" spans="1:11" s="270" customFormat="1" ht="17.25" customHeight="1" thickBot="1">
      <c r="A118" s="477" t="s">
        <v>155</v>
      </c>
      <c r="B118" s="478"/>
      <c r="C118" s="479" t="s">
        <v>189</v>
      </c>
      <c r="D118" s="480"/>
      <c r="E118" s="287" t="s">
        <v>157</v>
      </c>
      <c r="F118" s="275" t="s">
        <v>101</v>
      </c>
      <c r="G118" s="237"/>
    </row>
    <row r="119" spans="1:11" s="270" customFormat="1" ht="17.25" customHeight="1">
      <c r="A119" s="467" t="s">
        <v>328</v>
      </c>
      <c r="B119" s="468"/>
      <c r="C119" s="469" t="s">
        <v>578</v>
      </c>
      <c r="D119" s="470"/>
      <c r="E119" s="313">
        <v>2</v>
      </c>
      <c r="F119" s="309" t="s">
        <v>349</v>
      </c>
      <c r="G119" s="277"/>
    </row>
    <row r="120" spans="1:11" s="270" customFormat="1" ht="17.25" customHeight="1">
      <c r="A120" s="462" t="s">
        <v>579</v>
      </c>
      <c r="B120" s="463"/>
      <c r="C120" s="466" t="s">
        <v>582</v>
      </c>
      <c r="D120" s="465"/>
      <c r="E120" s="314">
        <v>1</v>
      </c>
      <c r="F120" s="311" t="s">
        <v>105</v>
      </c>
      <c r="G120" s="277"/>
    </row>
    <row r="121" spans="1:11" s="270" customFormat="1" ht="17.25" customHeight="1">
      <c r="A121" s="462" t="s">
        <v>580</v>
      </c>
      <c r="B121" s="463"/>
      <c r="C121" s="466" t="s">
        <v>583</v>
      </c>
      <c r="D121" s="465"/>
      <c r="E121" s="310">
        <v>1</v>
      </c>
      <c r="F121" s="308" t="s">
        <v>105</v>
      </c>
      <c r="G121" s="277"/>
    </row>
    <row r="122" spans="1:11" s="270" customFormat="1" ht="17.25" customHeight="1">
      <c r="A122" s="462" t="s">
        <v>581</v>
      </c>
      <c r="B122" s="463"/>
      <c r="C122" s="466" t="s">
        <v>584</v>
      </c>
      <c r="D122" s="465"/>
      <c r="E122" s="314">
        <v>1</v>
      </c>
      <c r="F122" s="311" t="s">
        <v>105</v>
      </c>
      <c r="G122" s="277"/>
    </row>
    <row r="123" spans="1:11" s="270" customFormat="1" ht="17.25" customHeight="1" thickBot="1">
      <c r="A123" s="471"/>
      <c r="B123" s="472"/>
      <c r="C123" s="473"/>
      <c r="D123" s="474"/>
      <c r="E123" s="412"/>
      <c r="F123" s="413"/>
      <c r="G123" s="277"/>
    </row>
    <row r="124" spans="1:11" ht="17.25" customHeight="1">
      <c r="A124" s="317" t="s">
        <v>592</v>
      </c>
      <c r="B124" s="265"/>
      <c r="C124" s="266"/>
      <c r="D124" s="266"/>
      <c r="E124" s="266"/>
      <c r="F124" s="266"/>
      <c r="G124" s="267"/>
    </row>
    <row r="125" spans="1:11" ht="17.25" customHeight="1">
      <c r="A125" s="256" t="s">
        <v>599</v>
      </c>
      <c r="B125" s="257"/>
      <c r="C125" s="258"/>
      <c r="D125" s="258"/>
      <c r="E125" s="258"/>
      <c r="F125" s="258"/>
      <c r="G125" s="243"/>
    </row>
    <row r="126" spans="1:11" s="270" customFormat="1" ht="17.25" customHeight="1">
      <c r="A126"/>
      <c r="B126"/>
      <c r="C126"/>
      <c r="D126"/>
      <c r="E126"/>
      <c r="F126"/>
      <c r="G126" s="277"/>
      <c r="H126" s="291"/>
      <c r="I126" s="291"/>
      <c r="J126" s="291"/>
    </row>
    <row r="127" spans="1:11" s="261" customFormat="1" ht="24.95" customHeight="1" thickBot="1">
      <c r="A127" s="476" t="s">
        <v>637</v>
      </c>
      <c r="B127" s="476"/>
      <c r="C127" s="476"/>
      <c r="D127" s="476"/>
      <c r="E127" s="476"/>
      <c r="F127" s="476"/>
      <c r="G127" s="476"/>
      <c r="H127" s="380"/>
    </row>
    <row r="128" spans="1:11" s="264" customFormat="1" ht="17.25" customHeight="1" thickTop="1" thickBot="1">
      <c r="A128" s="222" t="s">
        <v>154</v>
      </c>
      <c r="B128" s="262"/>
      <c r="C128" s="262"/>
      <c r="D128" s="262"/>
      <c r="E128" s="262"/>
      <c r="F128" s="263"/>
      <c r="G128" s="262"/>
      <c r="H128"/>
      <c r="I128"/>
      <c r="J128"/>
      <c r="K128" s="386"/>
    </row>
    <row r="129" spans="1:10" s="270" customFormat="1" ht="17.25" customHeight="1" thickBot="1">
      <c r="A129" s="477" t="s">
        <v>155</v>
      </c>
      <c r="B129" s="478"/>
      <c r="C129" s="479" t="s">
        <v>189</v>
      </c>
      <c r="D129" s="480"/>
      <c r="E129" s="287" t="s">
        <v>157</v>
      </c>
      <c r="F129" s="275" t="s">
        <v>101</v>
      </c>
      <c r="G129" s="237"/>
      <c r="H129" s="386"/>
      <c r="I129" s="396"/>
      <c r="J129" s="396"/>
    </row>
    <row r="130" spans="1:10" s="270" customFormat="1" ht="17.25" customHeight="1">
      <c r="A130" s="462" t="s">
        <v>358</v>
      </c>
      <c r="B130" s="463"/>
      <c r="C130" s="466" t="s">
        <v>577</v>
      </c>
      <c r="D130" s="465"/>
      <c r="E130" s="314">
        <v>1</v>
      </c>
      <c r="F130" s="311" t="s">
        <v>228</v>
      </c>
      <c r="G130" s="277"/>
    </row>
    <row r="131" spans="1:10" s="270" customFormat="1" ht="17.25" customHeight="1">
      <c r="A131" s="462" t="s">
        <v>431</v>
      </c>
      <c r="B131" s="463"/>
      <c r="C131" s="466" t="s">
        <v>488</v>
      </c>
      <c r="D131" s="465"/>
      <c r="E131" s="314">
        <v>2</v>
      </c>
      <c r="F131" s="311" t="s">
        <v>228</v>
      </c>
      <c r="G131" s="277"/>
    </row>
    <row r="132" spans="1:10" s="270" customFormat="1" ht="17.25" customHeight="1">
      <c r="A132" s="462" t="s">
        <v>359</v>
      </c>
      <c r="B132" s="463"/>
      <c r="C132" s="464" t="s">
        <v>446</v>
      </c>
      <c r="D132" s="465"/>
      <c r="E132" s="314">
        <v>1</v>
      </c>
      <c r="F132" s="311" t="s">
        <v>277</v>
      </c>
      <c r="G132" s="277"/>
    </row>
    <row r="133" spans="1:10" s="270" customFormat="1" ht="17.25" customHeight="1" thickBot="1">
      <c r="A133" s="471"/>
      <c r="B133" s="475"/>
      <c r="C133" s="473"/>
      <c r="D133" s="474"/>
      <c r="E133" s="412"/>
      <c r="F133" s="413"/>
      <c r="G133" s="277"/>
    </row>
    <row r="134" spans="1:10" s="260" customFormat="1" ht="17.25" customHeight="1">
      <c r="A134" s="317" t="s">
        <v>593</v>
      </c>
      <c r="B134" s="265"/>
      <c r="C134" s="266"/>
      <c r="D134" s="266"/>
      <c r="E134" s="266"/>
      <c r="F134" s="266"/>
      <c r="G134" s="267"/>
      <c r="H134" s="378"/>
    </row>
    <row r="135" spans="1:10" ht="17.25" customHeight="1">
      <c r="A135" s="461" t="s">
        <v>600</v>
      </c>
      <c r="B135" s="461"/>
      <c r="C135" s="461"/>
      <c r="D135" s="461"/>
      <c r="E135" s="461"/>
      <c r="F135" s="461"/>
      <c r="G135" s="243"/>
    </row>
    <row r="136" spans="1:10" ht="17.25" customHeight="1">
      <c r="A136" s="420"/>
      <c r="B136" s="420"/>
      <c r="C136" s="420"/>
      <c r="D136" s="420"/>
      <c r="E136" s="420"/>
      <c r="F136" s="420"/>
      <c r="G136" s="243"/>
    </row>
    <row r="137" spans="1:10" ht="17.25" customHeight="1">
      <c r="A137"/>
      <c r="B137"/>
      <c r="C137"/>
      <c r="D137"/>
      <c r="E137"/>
      <c r="F137"/>
      <c r="G137"/>
    </row>
  </sheetData>
  <mergeCells count="112">
    <mergeCell ref="A77:B77"/>
    <mergeCell ref="C77:D77"/>
    <mergeCell ref="A80:B80"/>
    <mergeCell ref="C80:D80"/>
    <mergeCell ref="A35:B35"/>
    <mergeCell ref="A36:B36"/>
    <mergeCell ref="A61:B61"/>
    <mergeCell ref="C61:D61"/>
    <mergeCell ref="A60:B60"/>
    <mergeCell ref="C60:D60"/>
    <mergeCell ref="A57:B57"/>
    <mergeCell ref="C57:D57"/>
    <mergeCell ref="A58:B58"/>
    <mergeCell ref="C58:D58"/>
    <mergeCell ref="A39:B39"/>
    <mergeCell ref="A2:G2"/>
    <mergeCell ref="A55:G55"/>
    <mergeCell ref="A30:G30"/>
    <mergeCell ref="A32:B32"/>
    <mergeCell ref="A33:B33"/>
    <mergeCell ref="A37:B37"/>
    <mergeCell ref="A38:B38"/>
    <mergeCell ref="A40:B40"/>
    <mergeCell ref="A41:B41"/>
    <mergeCell ref="A42:B42"/>
    <mergeCell ref="A43:B43"/>
    <mergeCell ref="A44:G44"/>
    <mergeCell ref="A47:G47"/>
    <mergeCell ref="A49:B49"/>
    <mergeCell ref="C49:D49"/>
    <mergeCell ref="A34:B34"/>
    <mergeCell ref="A53:G53"/>
    <mergeCell ref="A87:G87"/>
    <mergeCell ref="A89:B89"/>
    <mergeCell ref="A51:B51"/>
    <mergeCell ref="C51:D51"/>
    <mergeCell ref="A66:G66"/>
    <mergeCell ref="A68:B68"/>
    <mergeCell ref="C68:D68"/>
    <mergeCell ref="A69:B69"/>
    <mergeCell ref="C69:D69"/>
    <mergeCell ref="A78:B78"/>
    <mergeCell ref="C78:D78"/>
    <mergeCell ref="A71:B71"/>
    <mergeCell ref="C71:D71"/>
    <mergeCell ref="A72:B72"/>
    <mergeCell ref="C72:D72"/>
    <mergeCell ref="A73:B73"/>
    <mergeCell ref="C73:D73"/>
    <mergeCell ref="A84:F85"/>
    <mergeCell ref="A75:B75"/>
    <mergeCell ref="C75:D75"/>
    <mergeCell ref="A76:B76"/>
    <mergeCell ref="C76:D76"/>
    <mergeCell ref="A82:B82"/>
    <mergeCell ref="C82:D82"/>
    <mergeCell ref="A104:G104"/>
    <mergeCell ref="A106:G106"/>
    <mergeCell ref="A93:G93"/>
    <mergeCell ref="A95:B95"/>
    <mergeCell ref="H31:I31"/>
    <mergeCell ref="A70:B70"/>
    <mergeCell ref="C70:D70"/>
    <mergeCell ref="A81:B81"/>
    <mergeCell ref="C81:D81"/>
    <mergeCell ref="A45:G45"/>
    <mergeCell ref="A63:B63"/>
    <mergeCell ref="A62:B62"/>
    <mergeCell ref="C62:D62"/>
    <mergeCell ref="C63:D63"/>
    <mergeCell ref="C59:D59"/>
    <mergeCell ref="A59:B59"/>
    <mergeCell ref="A74:B74"/>
    <mergeCell ref="C74:D74"/>
    <mergeCell ref="A79:B79"/>
    <mergeCell ref="C79:D79"/>
    <mergeCell ref="A90:B90"/>
    <mergeCell ref="A50:B50"/>
    <mergeCell ref="C50:D50"/>
    <mergeCell ref="A52:B52"/>
    <mergeCell ref="A113:B113"/>
    <mergeCell ref="A127:G127"/>
    <mergeCell ref="A129:B129"/>
    <mergeCell ref="C129:D129"/>
    <mergeCell ref="A114:G114"/>
    <mergeCell ref="A111:B111"/>
    <mergeCell ref="A112:B112"/>
    <mergeCell ref="A108:B108"/>
    <mergeCell ref="A109:B109"/>
    <mergeCell ref="A110:B110"/>
    <mergeCell ref="A116:G116"/>
    <mergeCell ref="A118:B118"/>
    <mergeCell ref="C118:D118"/>
    <mergeCell ref="A135:F135"/>
    <mergeCell ref="A132:B132"/>
    <mergeCell ref="C132:D132"/>
    <mergeCell ref="A130:B130"/>
    <mergeCell ref="C130:D130"/>
    <mergeCell ref="A131:B131"/>
    <mergeCell ref="C131:D131"/>
    <mergeCell ref="A119:B119"/>
    <mergeCell ref="C119:D119"/>
    <mergeCell ref="A120:B120"/>
    <mergeCell ref="C120:D120"/>
    <mergeCell ref="A121:B121"/>
    <mergeCell ref="C121:D121"/>
    <mergeCell ref="A122:B122"/>
    <mergeCell ref="C122:D122"/>
    <mergeCell ref="A123:B123"/>
    <mergeCell ref="C123:D123"/>
    <mergeCell ref="A133:B133"/>
    <mergeCell ref="C133:D133"/>
  </mergeCells>
  <phoneticPr fontId="30"/>
  <printOptions horizontalCentered="1"/>
  <pageMargins left="0.70866141732283472" right="0.70866141732283472" top="0.74803149606299213" bottom="0.59055118110236227" header="0.31496062992125984" footer="0.31496062992125984"/>
  <pageSetup paperSize="9" scale="95" fitToHeight="0" orientation="portrait" r:id="rId1"/>
  <rowBreaks count="2" manualBreakCount="2">
    <brk id="45" max="6" man="1"/>
    <brk id="91" max="6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view="pageBreakPreview" zoomScaleNormal="80" zoomScaleSheetLayoutView="100" workbookViewId="0"/>
  </sheetViews>
  <sheetFormatPr defaultRowHeight="26.25" customHeight="1"/>
  <cols>
    <col min="1" max="1" width="28.7109375" style="173" customWidth="1"/>
    <col min="2" max="2" width="23.28515625" style="174" customWidth="1"/>
    <col min="3" max="4" width="6.42578125" style="175" customWidth="1"/>
    <col min="5" max="5" width="24.5703125" style="173" customWidth="1"/>
    <col min="6" max="6" width="12.42578125" style="173" customWidth="1"/>
    <col min="7" max="7" width="5.28515625" style="173" customWidth="1"/>
    <col min="8" max="255" width="9.140625" style="173"/>
    <col min="256" max="256" width="4" style="173" customWidth="1"/>
    <col min="257" max="257" width="28.7109375" style="173" customWidth="1"/>
    <col min="258" max="258" width="23.28515625" style="173" customWidth="1"/>
    <col min="259" max="260" width="6.42578125" style="173" customWidth="1"/>
    <col min="261" max="261" width="24.5703125" style="173" customWidth="1"/>
    <col min="262" max="262" width="12.42578125" style="173" customWidth="1"/>
    <col min="263" max="263" width="5.28515625" style="173" customWidth="1"/>
    <col min="264" max="511" width="9.140625" style="173"/>
    <col min="512" max="512" width="4" style="173" customWidth="1"/>
    <col min="513" max="513" width="28.7109375" style="173" customWidth="1"/>
    <col min="514" max="514" width="23.28515625" style="173" customWidth="1"/>
    <col min="515" max="516" width="6.42578125" style="173" customWidth="1"/>
    <col min="517" max="517" width="24.5703125" style="173" customWidth="1"/>
    <col min="518" max="518" width="12.42578125" style="173" customWidth="1"/>
    <col min="519" max="519" width="5.28515625" style="173" customWidth="1"/>
    <col min="520" max="767" width="9.140625" style="173"/>
    <col min="768" max="768" width="4" style="173" customWidth="1"/>
    <col min="769" max="769" width="28.7109375" style="173" customWidth="1"/>
    <col min="770" max="770" width="23.28515625" style="173" customWidth="1"/>
    <col min="771" max="772" width="6.42578125" style="173" customWidth="1"/>
    <col min="773" max="773" width="24.5703125" style="173" customWidth="1"/>
    <col min="774" max="774" width="12.42578125" style="173" customWidth="1"/>
    <col min="775" max="775" width="5.28515625" style="173" customWidth="1"/>
    <col min="776" max="1023" width="9.140625" style="173"/>
    <col min="1024" max="1024" width="4" style="173" customWidth="1"/>
    <col min="1025" max="1025" width="28.7109375" style="173" customWidth="1"/>
    <col min="1026" max="1026" width="23.28515625" style="173" customWidth="1"/>
    <col min="1027" max="1028" width="6.42578125" style="173" customWidth="1"/>
    <col min="1029" max="1029" width="24.5703125" style="173" customWidth="1"/>
    <col min="1030" max="1030" width="12.42578125" style="173" customWidth="1"/>
    <col min="1031" max="1031" width="5.28515625" style="173" customWidth="1"/>
    <col min="1032" max="1279" width="9.140625" style="173"/>
    <col min="1280" max="1280" width="4" style="173" customWidth="1"/>
    <col min="1281" max="1281" width="28.7109375" style="173" customWidth="1"/>
    <col min="1282" max="1282" width="23.28515625" style="173" customWidth="1"/>
    <col min="1283" max="1284" width="6.42578125" style="173" customWidth="1"/>
    <col min="1285" max="1285" width="24.5703125" style="173" customWidth="1"/>
    <col min="1286" max="1286" width="12.42578125" style="173" customWidth="1"/>
    <col min="1287" max="1287" width="5.28515625" style="173" customWidth="1"/>
    <col min="1288" max="1535" width="9.140625" style="173"/>
    <col min="1536" max="1536" width="4" style="173" customWidth="1"/>
    <col min="1537" max="1537" width="28.7109375" style="173" customWidth="1"/>
    <col min="1538" max="1538" width="23.28515625" style="173" customWidth="1"/>
    <col min="1539" max="1540" width="6.42578125" style="173" customWidth="1"/>
    <col min="1541" max="1541" width="24.5703125" style="173" customWidth="1"/>
    <col min="1542" max="1542" width="12.42578125" style="173" customWidth="1"/>
    <col min="1543" max="1543" width="5.28515625" style="173" customWidth="1"/>
    <col min="1544" max="1791" width="9.140625" style="173"/>
    <col min="1792" max="1792" width="4" style="173" customWidth="1"/>
    <col min="1793" max="1793" width="28.7109375" style="173" customWidth="1"/>
    <col min="1794" max="1794" width="23.28515625" style="173" customWidth="1"/>
    <col min="1795" max="1796" width="6.42578125" style="173" customWidth="1"/>
    <col min="1797" max="1797" width="24.5703125" style="173" customWidth="1"/>
    <col min="1798" max="1798" width="12.42578125" style="173" customWidth="1"/>
    <col min="1799" max="1799" width="5.28515625" style="173" customWidth="1"/>
    <col min="1800" max="2047" width="9.140625" style="173"/>
    <col min="2048" max="2048" width="4" style="173" customWidth="1"/>
    <col min="2049" max="2049" width="28.7109375" style="173" customWidth="1"/>
    <col min="2050" max="2050" width="23.28515625" style="173" customWidth="1"/>
    <col min="2051" max="2052" width="6.42578125" style="173" customWidth="1"/>
    <col min="2053" max="2053" width="24.5703125" style="173" customWidth="1"/>
    <col min="2054" max="2054" width="12.42578125" style="173" customWidth="1"/>
    <col min="2055" max="2055" width="5.28515625" style="173" customWidth="1"/>
    <col min="2056" max="2303" width="9.140625" style="173"/>
    <col min="2304" max="2304" width="4" style="173" customWidth="1"/>
    <col min="2305" max="2305" width="28.7109375" style="173" customWidth="1"/>
    <col min="2306" max="2306" width="23.28515625" style="173" customWidth="1"/>
    <col min="2307" max="2308" width="6.42578125" style="173" customWidth="1"/>
    <col min="2309" max="2309" width="24.5703125" style="173" customWidth="1"/>
    <col min="2310" max="2310" width="12.42578125" style="173" customWidth="1"/>
    <col min="2311" max="2311" width="5.28515625" style="173" customWidth="1"/>
    <col min="2312" max="2559" width="9.140625" style="173"/>
    <col min="2560" max="2560" width="4" style="173" customWidth="1"/>
    <col min="2561" max="2561" width="28.7109375" style="173" customWidth="1"/>
    <col min="2562" max="2562" width="23.28515625" style="173" customWidth="1"/>
    <col min="2563" max="2564" width="6.42578125" style="173" customWidth="1"/>
    <col min="2565" max="2565" width="24.5703125" style="173" customWidth="1"/>
    <col min="2566" max="2566" width="12.42578125" style="173" customWidth="1"/>
    <col min="2567" max="2567" width="5.28515625" style="173" customWidth="1"/>
    <col min="2568" max="2815" width="9.140625" style="173"/>
    <col min="2816" max="2816" width="4" style="173" customWidth="1"/>
    <col min="2817" max="2817" width="28.7109375" style="173" customWidth="1"/>
    <col min="2818" max="2818" width="23.28515625" style="173" customWidth="1"/>
    <col min="2819" max="2820" width="6.42578125" style="173" customWidth="1"/>
    <col min="2821" max="2821" width="24.5703125" style="173" customWidth="1"/>
    <col min="2822" max="2822" width="12.42578125" style="173" customWidth="1"/>
    <col min="2823" max="2823" width="5.28515625" style="173" customWidth="1"/>
    <col min="2824" max="3071" width="9.140625" style="173"/>
    <col min="3072" max="3072" width="4" style="173" customWidth="1"/>
    <col min="3073" max="3073" width="28.7109375" style="173" customWidth="1"/>
    <col min="3074" max="3074" width="23.28515625" style="173" customWidth="1"/>
    <col min="3075" max="3076" width="6.42578125" style="173" customWidth="1"/>
    <col min="3077" max="3077" width="24.5703125" style="173" customWidth="1"/>
    <col min="3078" max="3078" width="12.42578125" style="173" customWidth="1"/>
    <col min="3079" max="3079" width="5.28515625" style="173" customWidth="1"/>
    <col min="3080" max="3327" width="9.140625" style="173"/>
    <col min="3328" max="3328" width="4" style="173" customWidth="1"/>
    <col min="3329" max="3329" width="28.7109375" style="173" customWidth="1"/>
    <col min="3330" max="3330" width="23.28515625" style="173" customWidth="1"/>
    <col min="3331" max="3332" width="6.42578125" style="173" customWidth="1"/>
    <col min="3333" max="3333" width="24.5703125" style="173" customWidth="1"/>
    <col min="3334" max="3334" width="12.42578125" style="173" customWidth="1"/>
    <col min="3335" max="3335" width="5.28515625" style="173" customWidth="1"/>
    <col min="3336" max="3583" width="9.140625" style="173"/>
    <col min="3584" max="3584" width="4" style="173" customWidth="1"/>
    <col min="3585" max="3585" width="28.7109375" style="173" customWidth="1"/>
    <col min="3586" max="3586" width="23.28515625" style="173" customWidth="1"/>
    <col min="3587" max="3588" width="6.42578125" style="173" customWidth="1"/>
    <col min="3589" max="3589" width="24.5703125" style="173" customWidth="1"/>
    <col min="3590" max="3590" width="12.42578125" style="173" customWidth="1"/>
    <col min="3591" max="3591" width="5.28515625" style="173" customWidth="1"/>
    <col min="3592" max="3839" width="9.140625" style="173"/>
    <col min="3840" max="3840" width="4" style="173" customWidth="1"/>
    <col min="3841" max="3841" width="28.7109375" style="173" customWidth="1"/>
    <col min="3842" max="3842" width="23.28515625" style="173" customWidth="1"/>
    <col min="3843" max="3844" width="6.42578125" style="173" customWidth="1"/>
    <col min="3845" max="3845" width="24.5703125" style="173" customWidth="1"/>
    <col min="3846" max="3846" width="12.42578125" style="173" customWidth="1"/>
    <col min="3847" max="3847" width="5.28515625" style="173" customWidth="1"/>
    <col min="3848" max="4095" width="9.140625" style="173"/>
    <col min="4096" max="4096" width="4" style="173" customWidth="1"/>
    <col min="4097" max="4097" width="28.7109375" style="173" customWidth="1"/>
    <col min="4098" max="4098" width="23.28515625" style="173" customWidth="1"/>
    <col min="4099" max="4100" width="6.42578125" style="173" customWidth="1"/>
    <col min="4101" max="4101" width="24.5703125" style="173" customWidth="1"/>
    <col min="4102" max="4102" width="12.42578125" style="173" customWidth="1"/>
    <col min="4103" max="4103" width="5.28515625" style="173" customWidth="1"/>
    <col min="4104" max="4351" width="9.140625" style="173"/>
    <col min="4352" max="4352" width="4" style="173" customWidth="1"/>
    <col min="4353" max="4353" width="28.7109375" style="173" customWidth="1"/>
    <col min="4354" max="4354" width="23.28515625" style="173" customWidth="1"/>
    <col min="4355" max="4356" width="6.42578125" style="173" customWidth="1"/>
    <col min="4357" max="4357" width="24.5703125" style="173" customWidth="1"/>
    <col min="4358" max="4358" width="12.42578125" style="173" customWidth="1"/>
    <col min="4359" max="4359" width="5.28515625" style="173" customWidth="1"/>
    <col min="4360" max="4607" width="9.140625" style="173"/>
    <col min="4608" max="4608" width="4" style="173" customWidth="1"/>
    <col min="4609" max="4609" width="28.7109375" style="173" customWidth="1"/>
    <col min="4610" max="4610" width="23.28515625" style="173" customWidth="1"/>
    <col min="4611" max="4612" width="6.42578125" style="173" customWidth="1"/>
    <col min="4613" max="4613" width="24.5703125" style="173" customWidth="1"/>
    <col min="4614" max="4614" width="12.42578125" style="173" customWidth="1"/>
    <col min="4615" max="4615" width="5.28515625" style="173" customWidth="1"/>
    <col min="4616" max="4863" width="9.140625" style="173"/>
    <col min="4864" max="4864" width="4" style="173" customWidth="1"/>
    <col min="4865" max="4865" width="28.7109375" style="173" customWidth="1"/>
    <col min="4866" max="4866" width="23.28515625" style="173" customWidth="1"/>
    <col min="4867" max="4868" width="6.42578125" style="173" customWidth="1"/>
    <col min="4869" max="4869" width="24.5703125" style="173" customWidth="1"/>
    <col min="4870" max="4870" width="12.42578125" style="173" customWidth="1"/>
    <col min="4871" max="4871" width="5.28515625" style="173" customWidth="1"/>
    <col min="4872" max="5119" width="9.140625" style="173"/>
    <col min="5120" max="5120" width="4" style="173" customWidth="1"/>
    <col min="5121" max="5121" width="28.7109375" style="173" customWidth="1"/>
    <col min="5122" max="5122" width="23.28515625" style="173" customWidth="1"/>
    <col min="5123" max="5124" width="6.42578125" style="173" customWidth="1"/>
    <col min="5125" max="5125" width="24.5703125" style="173" customWidth="1"/>
    <col min="5126" max="5126" width="12.42578125" style="173" customWidth="1"/>
    <col min="5127" max="5127" width="5.28515625" style="173" customWidth="1"/>
    <col min="5128" max="5375" width="9.140625" style="173"/>
    <col min="5376" max="5376" width="4" style="173" customWidth="1"/>
    <col min="5377" max="5377" width="28.7109375" style="173" customWidth="1"/>
    <col min="5378" max="5378" width="23.28515625" style="173" customWidth="1"/>
    <col min="5379" max="5380" width="6.42578125" style="173" customWidth="1"/>
    <col min="5381" max="5381" width="24.5703125" style="173" customWidth="1"/>
    <col min="5382" max="5382" width="12.42578125" style="173" customWidth="1"/>
    <col min="5383" max="5383" width="5.28515625" style="173" customWidth="1"/>
    <col min="5384" max="5631" width="9.140625" style="173"/>
    <col min="5632" max="5632" width="4" style="173" customWidth="1"/>
    <col min="5633" max="5633" width="28.7109375" style="173" customWidth="1"/>
    <col min="5634" max="5634" width="23.28515625" style="173" customWidth="1"/>
    <col min="5635" max="5636" width="6.42578125" style="173" customWidth="1"/>
    <col min="5637" max="5637" width="24.5703125" style="173" customWidth="1"/>
    <col min="5638" max="5638" width="12.42578125" style="173" customWidth="1"/>
    <col min="5639" max="5639" width="5.28515625" style="173" customWidth="1"/>
    <col min="5640" max="5887" width="9.140625" style="173"/>
    <col min="5888" max="5888" width="4" style="173" customWidth="1"/>
    <col min="5889" max="5889" width="28.7109375" style="173" customWidth="1"/>
    <col min="5890" max="5890" width="23.28515625" style="173" customWidth="1"/>
    <col min="5891" max="5892" width="6.42578125" style="173" customWidth="1"/>
    <col min="5893" max="5893" width="24.5703125" style="173" customWidth="1"/>
    <col min="5894" max="5894" width="12.42578125" style="173" customWidth="1"/>
    <col min="5895" max="5895" width="5.28515625" style="173" customWidth="1"/>
    <col min="5896" max="6143" width="9.140625" style="173"/>
    <col min="6144" max="6144" width="4" style="173" customWidth="1"/>
    <col min="6145" max="6145" width="28.7109375" style="173" customWidth="1"/>
    <col min="6146" max="6146" width="23.28515625" style="173" customWidth="1"/>
    <col min="6147" max="6148" width="6.42578125" style="173" customWidth="1"/>
    <col min="6149" max="6149" width="24.5703125" style="173" customWidth="1"/>
    <col min="6150" max="6150" width="12.42578125" style="173" customWidth="1"/>
    <col min="6151" max="6151" width="5.28515625" style="173" customWidth="1"/>
    <col min="6152" max="6399" width="9.140625" style="173"/>
    <col min="6400" max="6400" width="4" style="173" customWidth="1"/>
    <col min="6401" max="6401" width="28.7109375" style="173" customWidth="1"/>
    <col min="6402" max="6402" width="23.28515625" style="173" customWidth="1"/>
    <col min="6403" max="6404" width="6.42578125" style="173" customWidth="1"/>
    <col min="6405" max="6405" width="24.5703125" style="173" customWidth="1"/>
    <col min="6406" max="6406" width="12.42578125" style="173" customWidth="1"/>
    <col min="6407" max="6407" width="5.28515625" style="173" customWidth="1"/>
    <col min="6408" max="6655" width="9.140625" style="173"/>
    <col min="6656" max="6656" width="4" style="173" customWidth="1"/>
    <col min="6657" max="6657" width="28.7109375" style="173" customWidth="1"/>
    <col min="6658" max="6658" width="23.28515625" style="173" customWidth="1"/>
    <col min="6659" max="6660" width="6.42578125" style="173" customWidth="1"/>
    <col min="6661" max="6661" width="24.5703125" style="173" customWidth="1"/>
    <col min="6662" max="6662" width="12.42578125" style="173" customWidth="1"/>
    <col min="6663" max="6663" width="5.28515625" style="173" customWidth="1"/>
    <col min="6664" max="6911" width="9.140625" style="173"/>
    <col min="6912" max="6912" width="4" style="173" customWidth="1"/>
    <col min="6913" max="6913" width="28.7109375" style="173" customWidth="1"/>
    <col min="6914" max="6914" width="23.28515625" style="173" customWidth="1"/>
    <col min="6915" max="6916" width="6.42578125" style="173" customWidth="1"/>
    <col min="6917" max="6917" width="24.5703125" style="173" customWidth="1"/>
    <col min="6918" max="6918" width="12.42578125" style="173" customWidth="1"/>
    <col min="6919" max="6919" width="5.28515625" style="173" customWidth="1"/>
    <col min="6920" max="7167" width="9.140625" style="173"/>
    <col min="7168" max="7168" width="4" style="173" customWidth="1"/>
    <col min="7169" max="7169" width="28.7109375" style="173" customWidth="1"/>
    <col min="7170" max="7170" width="23.28515625" style="173" customWidth="1"/>
    <col min="7171" max="7172" width="6.42578125" style="173" customWidth="1"/>
    <col min="7173" max="7173" width="24.5703125" style="173" customWidth="1"/>
    <col min="7174" max="7174" width="12.42578125" style="173" customWidth="1"/>
    <col min="7175" max="7175" width="5.28515625" style="173" customWidth="1"/>
    <col min="7176" max="7423" width="9.140625" style="173"/>
    <col min="7424" max="7424" width="4" style="173" customWidth="1"/>
    <col min="7425" max="7425" width="28.7109375" style="173" customWidth="1"/>
    <col min="7426" max="7426" width="23.28515625" style="173" customWidth="1"/>
    <col min="7427" max="7428" width="6.42578125" style="173" customWidth="1"/>
    <col min="7429" max="7429" width="24.5703125" style="173" customWidth="1"/>
    <col min="7430" max="7430" width="12.42578125" style="173" customWidth="1"/>
    <col min="7431" max="7431" width="5.28515625" style="173" customWidth="1"/>
    <col min="7432" max="7679" width="9.140625" style="173"/>
    <col min="7680" max="7680" width="4" style="173" customWidth="1"/>
    <col min="7681" max="7681" width="28.7109375" style="173" customWidth="1"/>
    <col min="7682" max="7682" width="23.28515625" style="173" customWidth="1"/>
    <col min="7683" max="7684" width="6.42578125" style="173" customWidth="1"/>
    <col min="7685" max="7685" width="24.5703125" style="173" customWidth="1"/>
    <col min="7686" max="7686" width="12.42578125" style="173" customWidth="1"/>
    <col min="7687" max="7687" width="5.28515625" style="173" customWidth="1"/>
    <col min="7688" max="7935" width="9.140625" style="173"/>
    <col min="7936" max="7936" width="4" style="173" customWidth="1"/>
    <col min="7937" max="7937" width="28.7109375" style="173" customWidth="1"/>
    <col min="7938" max="7938" width="23.28515625" style="173" customWidth="1"/>
    <col min="7939" max="7940" width="6.42578125" style="173" customWidth="1"/>
    <col min="7941" max="7941" width="24.5703125" style="173" customWidth="1"/>
    <col min="7942" max="7942" width="12.42578125" style="173" customWidth="1"/>
    <col min="7943" max="7943" width="5.28515625" style="173" customWidth="1"/>
    <col min="7944" max="8191" width="9.140625" style="173"/>
    <col min="8192" max="8192" width="4" style="173" customWidth="1"/>
    <col min="8193" max="8193" width="28.7109375" style="173" customWidth="1"/>
    <col min="8194" max="8194" width="23.28515625" style="173" customWidth="1"/>
    <col min="8195" max="8196" width="6.42578125" style="173" customWidth="1"/>
    <col min="8197" max="8197" width="24.5703125" style="173" customWidth="1"/>
    <col min="8198" max="8198" width="12.42578125" style="173" customWidth="1"/>
    <col min="8199" max="8199" width="5.28515625" style="173" customWidth="1"/>
    <col min="8200" max="8447" width="9.140625" style="173"/>
    <col min="8448" max="8448" width="4" style="173" customWidth="1"/>
    <col min="8449" max="8449" width="28.7109375" style="173" customWidth="1"/>
    <col min="8450" max="8450" width="23.28515625" style="173" customWidth="1"/>
    <col min="8451" max="8452" width="6.42578125" style="173" customWidth="1"/>
    <col min="8453" max="8453" width="24.5703125" style="173" customWidth="1"/>
    <col min="8454" max="8454" width="12.42578125" style="173" customWidth="1"/>
    <col min="8455" max="8455" width="5.28515625" style="173" customWidth="1"/>
    <col min="8456" max="8703" width="9.140625" style="173"/>
    <col min="8704" max="8704" width="4" style="173" customWidth="1"/>
    <col min="8705" max="8705" width="28.7109375" style="173" customWidth="1"/>
    <col min="8706" max="8706" width="23.28515625" style="173" customWidth="1"/>
    <col min="8707" max="8708" width="6.42578125" style="173" customWidth="1"/>
    <col min="8709" max="8709" width="24.5703125" style="173" customWidth="1"/>
    <col min="8710" max="8710" width="12.42578125" style="173" customWidth="1"/>
    <col min="8711" max="8711" width="5.28515625" style="173" customWidth="1"/>
    <col min="8712" max="8959" width="9.140625" style="173"/>
    <col min="8960" max="8960" width="4" style="173" customWidth="1"/>
    <col min="8961" max="8961" width="28.7109375" style="173" customWidth="1"/>
    <col min="8962" max="8962" width="23.28515625" style="173" customWidth="1"/>
    <col min="8963" max="8964" width="6.42578125" style="173" customWidth="1"/>
    <col min="8965" max="8965" width="24.5703125" style="173" customWidth="1"/>
    <col min="8966" max="8966" width="12.42578125" style="173" customWidth="1"/>
    <col min="8967" max="8967" width="5.28515625" style="173" customWidth="1"/>
    <col min="8968" max="9215" width="9.140625" style="173"/>
    <col min="9216" max="9216" width="4" style="173" customWidth="1"/>
    <col min="9217" max="9217" width="28.7109375" style="173" customWidth="1"/>
    <col min="9218" max="9218" width="23.28515625" style="173" customWidth="1"/>
    <col min="9219" max="9220" width="6.42578125" style="173" customWidth="1"/>
    <col min="9221" max="9221" width="24.5703125" style="173" customWidth="1"/>
    <col min="9222" max="9222" width="12.42578125" style="173" customWidth="1"/>
    <col min="9223" max="9223" width="5.28515625" style="173" customWidth="1"/>
    <col min="9224" max="9471" width="9.140625" style="173"/>
    <col min="9472" max="9472" width="4" style="173" customWidth="1"/>
    <col min="9473" max="9473" width="28.7109375" style="173" customWidth="1"/>
    <col min="9474" max="9474" width="23.28515625" style="173" customWidth="1"/>
    <col min="9475" max="9476" width="6.42578125" style="173" customWidth="1"/>
    <col min="9477" max="9477" width="24.5703125" style="173" customWidth="1"/>
    <col min="9478" max="9478" width="12.42578125" style="173" customWidth="1"/>
    <col min="9479" max="9479" width="5.28515625" style="173" customWidth="1"/>
    <col min="9480" max="9727" width="9.140625" style="173"/>
    <col min="9728" max="9728" width="4" style="173" customWidth="1"/>
    <col min="9729" max="9729" width="28.7109375" style="173" customWidth="1"/>
    <col min="9730" max="9730" width="23.28515625" style="173" customWidth="1"/>
    <col min="9731" max="9732" width="6.42578125" style="173" customWidth="1"/>
    <col min="9733" max="9733" width="24.5703125" style="173" customWidth="1"/>
    <col min="9734" max="9734" width="12.42578125" style="173" customWidth="1"/>
    <col min="9735" max="9735" width="5.28515625" style="173" customWidth="1"/>
    <col min="9736" max="9983" width="9.140625" style="173"/>
    <col min="9984" max="9984" width="4" style="173" customWidth="1"/>
    <col min="9985" max="9985" width="28.7109375" style="173" customWidth="1"/>
    <col min="9986" max="9986" width="23.28515625" style="173" customWidth="1"/>
    <col min="9987" max="9988" width="6.42578125" style="173" customWidth="1"/>
    <col min="9989" max="9989" width="24.5703125" style="173" customWidth="1"/>
    <col min="9990" max="9990" width="12.42578125" style="173" customWidth="1"/>
    <col min="9991" max="9991" width="5.28515625" style="173" customWidth="1"/>
    <col min="9992" max="10239" width="9.140625" style="173"/>
    <col min="10240" max="10240" width="4" style="173" customWidth="1"/>
    <col min="10241" max="10241" width="28.7109375" style="173" customWidth="1"/>
    <col min="10242" max="10242" width="23.28515625" style="173" customWidth="1"/>
    <col min="10243" max="10244" width="6.42578125" style="173" customWidth="1"/>
    <col min="10245" max="10245" width="24.5703125" style="173" customWidth="1"/>
    <col min="10246" max="10246" width="12.42578125" style="173" customWidth="1"/>
    <col min="10247" max="10247" width="5.28515625" style="173" customWidth="1"/>
    <col min="10248" max="10495" width="9.140625" style="173"/>
    <col min="10496" max="10496" width="4" style="173" customWidth="1"/>
    <col min="10497" max="10497" width="28.7109375" style="173" customWidth="1"/>
    <col min="10498" max="10498" width="23.28515625" style="173" customWidth="1"/>
    <col min="10499" max="10500" width="6.42578125" style="173" customWidth="1"/>
    <col min="10501" max="10501" width="24.5703125" style="173" customWidth="1"/>
    <col min="10502" max="10502" width="12.42578125" style="173" customWidth="1"/>
    <col min="10503" max="10503" width="5.28515625" style="173" customWidth="1"/>
    <col min="10504" max="10751" width="9.140625" style="173"/>
    <col min="10752" max="10752" width="4" style="173" customWidth="1"/>
    <col min="10753" max="10753" width="28.7109375" style="173" customWidth="1"/>
    <col min="10754" max="10754" width="23.28515625" style="173" customWidth="1"/>
    <col min="10755" max="10756" width="6.42578125" style="173" customWidth="1"/>
    <col min="10757" max="10757" width="24.5703125" style="173" customWidth="1"/>
    <col min="10758" max="10758" width="12.42578125" style="173" customWidth="1"/>
    <col min="10759" max="10759" width="5.28515625" style="173" customWidth="1"/>
    <col min="10760" max="11007" width="9.140625" style="173"/>
    <col min="11008" max="11008" width="4" style="173" customWidth="1"/>
    <col min="11009" max="11009" width="28.7109375" style="173" customWidth="1"/>
    <col min="11010" max="11010" width="23.28515625" style="173" customWidth="1"/>
    <col min="11011" max="11012" width="6.42578125" style="173" customWidth="1"/>
    <col min="11013" max="11013" width="24.5703125" style="173" customWidth="1"/>
    <col min="11014" max="11014" width="12.42578125" style="173" customWidth="1"/>
    <col min="11015" max="11015" width="5.28515625" style="173" customWidth="1"/>
    <col min="11016" max="11263" width="9.140625" style="173"/>
    <col min="11264" max="11264" width="4" style="173" customWidth="1"/>
    <col min="11265" max="11265" width="28.7109375" style="173" customWidth="1"/>
    <col min="11266" max="11266" width="23.28515625" style="173" customWidth="1"/>
    <col min="11267" max="11268" width="6.42578125" style="173" customWidth="1"/>
    <col min="11269" max="11269" width="24.5703125" style="173" customWidth="1"/>
    <col min="11270" max="11270" width="12.42578125" style="173" customWidth="1"/>
    <col min="11271" max="11271" width="5.28515625" style="173" customWidth="1"/>
    <col min="11272" max="11519" width="9.140625" style="173"/>
    <col min="11520" max="11520" width="4" style="173" customWidth="1"/>
    <col min="11521" max="11521" width="28.7109375" style="173" customWidth="1"/>
    <col min="11522" max="11522" width="23.28515625" style="173" customWidth="1"/>
    <col min="11523" max="11524" width="6.42578125" style="173" customWidth="1"/>
    <col min="11525" max="11525" width="24.5703125" style="173" customWidth="1"/>
    <col min="11526" max="11526" width="12.42578125" style="173" customWidth="1"/>
    <col min="11527" max="11527" width="5.28515625" style="173" customWidth="1"/>
    <col min="11528" max="11775" width="9.140625" style="173"/>
    <col min="11776" max="11776" width="4" style="173" customWidth="1"/>
    <col min="11777" max="11777" width="28.7109375" style="173" customWidth="1"/>
    <col min="11778" max="11778" width="23.28515625" style="173" customWidth="1"/>
    <col min="11779" max="11780" width="6.42578125" style="173" customWidth="1"/>
    <col min="11781" max="11781" width="24.5703125" style="173" customWidth="1"/>
    <col min="11782" max="11782" width="12.42578125" style="173" customWidth="1"/>
    <col min="11783" max="11783" width="5.28515625" style="173" customWidth="1"/>
    <col min="11784" max="12031" width="9.140625" style="173"/>
    <col min="12032" max="12032" width="4" style="173" customWidth="1"/>
    <col min="12033" max="12033" width="28.7109375" style="173" customWidth="1"/>
    <col min="12034" max="12034" width="23.28515625" style="173" customWidth="1"/>
    <col min="12035" max="12036" width="6.42578125" style="173" customWidth="1"/>
    <col min="12037" max="12037" width="24.5703125" style="173" customWidth="1"/>
    <col min="12038" max="12038" width="12.42578125" style="173" customWidth="1"/>
    <col min="12039" max="12039" width="5.28515625" style="173" customWidth="1"/>
    <col min="12040" max="12287" width="9.140625" style="173"/>
    <col min="12288" max="12288" width="4" style="173" customWidth="1"/>
    <col min="12289" max="12289" width="28.7109375" style="173" customWidth="1"/>
    <col min="12290" max="12290" width="23.28515625" style="173" customWidth="1"/>
    <col min="12291" max="12292" width="6.42578125" style="173" customWidth="1"/>
    <col min="12293" max="12293" width="24.5703125" style="173" customWidth="1"/>
    <col min="12294" max="12294" width="12.42578125" style="173" customWidth="1"/>
    <col min="12295" max="12295" width="5.28515625" style="173" customWidth="1"/>
    <col min="12296" max="12543" width="9.140625" style="173"/>
    <col min="12544" max="12544" width="4" style="173" customWidth="1"/>
    <col min="12545" max="12545" width="28.7109375" style="173" customWidth="1"/>
    <col min="12546" max="12546" width="23.28515625" style="173" customWidth="1"/>
    <col min="12547" max="12548" width="6.42578125" style="173" customWidth="1"/>
    <col min="12549" max="12549" width="24.5703125" style="173" customWidth="1"/>
    <col min="12550" max="12550" width="12.42578125" style="173" customWidth="1"/>
    <col min="12551" max="12551" width="5.28515625" style="173" customWidth="1"/>
    <col min="12552" max="12799" width="9.140625" style="173"/>
    <col min="12800" max="12800" width="4" style="173" customWidth="1"/>
    <col min="12801" max="12801" width="28.7109375" style="173" customWidth="1"/>
    <col min="12802" max="12802" width="23.28515625" style="173" customWidth="1"/>
    <col min="12803" max="12804" width="6.42578125" style="173" customWidth="1"/>
    <col min="12805" max="12805" width="24.5703125" style="173" customWidth="1"/>
    <col min="12806" max="12806" width="12.42578125" style="173" customWidth="1"/>
    <col min="12807" max="12807" width="5.28515625" style="173" customWidth="1"/>
    <col min="12808" max="13055" width="9.140625" style="173"/>
    <col min="13056" max="13056" width="4" style="173" customWidth="1"/>
    <col min="13057" max="13057" width="28.7109375" style="173" customWidth="1"/>
    <col min="13058" max="13058" width="23.28515625" style="173" customWidth="1"/>
    <col min="13059" max="13060" width="6.42578125" style="173" customWidth="1"/>
    <col min="13061" max="13061" width="24.5703125" style="173" customWidth="1"/>
    <col min="13062" max="13062" width="12.42578125" style="173" customWidth="1"/>
    <col min="13063" max="13063" width="5.28515625" style="173" customWidth="1"/>
    <col min="13064" max="13311" width="9.140625" style="173"/>
    <col min="13312" max="13312" width="4" style="173" customWidth="1"/>
    <col min="13313" max="13313" width="28.7109375" style="173" customWidth="1"/>
    <col min="13314" max="13314" width="23.28515625" style="173" customWidth="1"/>
    <col min="13315" max="13316" width="6.42578125" style="173" customWidth="1"/>
    <col min="13317" max="13317" width="24.5703125" style="173" customWidth="1"/>
    <col min="13318" max="13318" width="12.42578125" style="173" customWidth="1"/>
    <col min="13319" max="13319" width="5.28515625" style="173" customWidth="1"/>
    <col min="13320" max="13567" width="9.140625" style="173"/>
    <col min="13568" max="13568" width="4" style="173" customWidth="1"/>
    <col min="13569" max="13569" width="28.7109375" style="173" customWidth="1"/>
    <col min="13570" max="13570" width="23.28515625" style="173" customWidth="1"/>
    <col min="13571" max="13572" width="6.42578125" style="173" customWidth="1"/>
    <col min="13573" max="13573" width="24.5703125" style="173" customWidth="1"/>
    <col min="13574" max="13574" width="12.42578125" style="173" customWidth="1"/>
    <col min="13575" max="13575" width="5.28515625" style="173" customWidth="1"/>
    <col min="13576" max="13823" width="9.140625" style="173"/>
    <col min="13824" max="13824" width="4" style="173" customWidth="1"/>
    <col min="13825" max="13825" width="28.7109375" style="173" customWidth="1"/>
    <col min="13826" max="13826" width="23.28515625" style="173" customWidth="1"/>
    <col min="13827" max="13828" width="6.42578125" style="173" customWidth="1"/>
    <col min="13829" max="13829" width="24.5703125" style="173" customWidth="1"/>
    <col min="13830" max="13830" width="12.42578125" style="173" customWidth="1"/>
    <col min="13831" max="13831" width="5.28515625" style="173" customWidth="1"/>
    <col min="13832" max="14079" width="9.140625" style="173"/>
    <col min="14080" max="14080" width="4" style="173" customWidth="1"/>
    <col min="14081" max="14081" width="28.7109375" style="173" customWidth="1"/>
    <col min="14082" max="14082" width="23.28515625" style="173" customWidth="1"/>
    <col min="14083" max="14084" width="6.42578125" style="173" customWidth="1"/>
    <col min="14085" max="14085" width="24.5703125" style="173" customWidth="1"/>
    <col min="14086" max="14086" width="12.42578125" style="173" customWidth="1"/>
    <col min="14087" max="14087" width="5.28515625" style="173" customWidth="1"/>
    <col min="14088" max="14335" width="9.140625" style="173"/>
    <col min="14336" max="14336" width="4" style="173" customWidth="1"/>
    <col min="14337" max="14337" width="28.7109375" style="173" customWidth="1"/>
    <col min="14338" max="14338" width="23.28515625" style="173" customWidth="1"/>
    <col min="14339" max="14340" width="6.42578125" style="173" customWidth="1"/>
    <col min="14341" max="14341" width="24.5703125" style="173" customWidth="1"/>
    <col min="14342" max="14342" width="12.42578125" style="173" customWidth="1"/>
    <col min="14343" max="14343" width="5.28515625" style="173" customWidth="1"/>
    <col min="14344" max="14591" width="9.140625" style="173"/>
    <col min="14592" max="14592" width="4" style="173" customWidth="1"/>
    <col min="14593" max="14593" width="28.7109375" style="173" customWidth="1"/>
    <col min="14594" max="14594" width="23.28515625" style="173" customWidth="1"/>
    <col min="14595" max="14596" width="6.42578125" style="173" customWidth="1"/>
    <col min="14597" max="14597" width="24.5703125" style="173" customWidth="1"/>
    <col min="14598" max="14598" width="12.42578125" style="173" customWidth="1"/>
    <col min="14599" max="14599" width="5.28515625" style="173" customWidth="1"/>
    <col min="14600" max="14847" width="9.140625" style="173"/>
    <col min="14848" max="14848" width="4" style="173" customWidth="1"/>
    <col min="14849" max="14849" width="28.7109375" style="173" customWidth="1"/>
    <col min="14850" max="14850" width="23.28515625" style="173" customWidth="1"/>
    <col min="14851" max="14852" width="6.42578125" style="173" customWidth="1"/>
    <col min="14853" max="14853" width="24.5703125" style="173" customWidth="1"/>
    <col min="14854" max="14854" width="12.42578125" style="173" customWidth="1"/>
    <col min="14855" max="14855" width="5.28515625" style="173" customWidth="1"/>
    <col min="14856" max="15103" width="9.140625" style="173"/>
    <col min="15104" max="15104" width="4" style="173" customWidth="1"/>
    <col min="15105" max="15105" width="28.7109375" style="173" customWidth="1"/>
    <col min="15106" max="15106" width="23.28515625" style="173" customWidth="1"/>
    <col min="15107" max="15108" width="6.42578125" style="173" customWidth="1"/>
    <col min="15109" max="15109" width="24.5703125" style="173" customWidth="1"/>
    <col min="15110" max="15110" width="12.42578125" style="173" customWidth="1"/>
    <col min="15111" max="15111" width="5.28515625" style="173" customWidth="1"/>
    <col min="15112" max="15359" width="9.140625" style="173"/>
    <col min="15360" max="15360" width="4" style="173" customWidth="1"/>
    <col min="15361" max="15361" width="28.7109375" style="173" customWidth="1"/>
    <col min="15362" max="15362" width="23.28515625" style="173" customWidth="1"/>
    <col min="15363" max="15364" width="6.42578125" style="173" customWidth="1"/>
    <col min="15365" max="15365" width="24.5703125" style="173" customWidth="1"/>
    <col min="15366" max="15366" width="12.42578125" style="173" customWidth="1"/>
    <col min="15367" max="15367" width="5.28515625" style="173" customWidth="1"/>
    <col min="15368" max="15615" width="9.140625" style="173"/>
    <col min="15616" max="15616" width="4" style="173" customWidth="1"/>
    <col min="15617" max="15617" width="28.7109375" style="173" customWidth="1"/>
    <col min="15618" max="15618" width="23.28515625" style="173" customWidth="1"/>
    <col min="15619" max="15620" width="6.42578125" style="173" customWidth="1"/>
    <col min="15621" max="15621" width="24.5703125" style="173" customWidth="1"/>
    <col min="15622" max="15622" width="12.42578125" style="173" customWidth="1"/>
    <col min="15623" max="15623" width="5.28515625" style="173" customWidth="1"/>
    <col min="15624" max="15871" width="9.140625" style="173"/>
    <col min="15872" max="15872" width="4" style="173" customWidth="1"/>
    <col min="15873" max="15873" width="28.7109375" style="173" customWidth="1"/>
    <col min="15874" max="15874" width="23.28515625" style="173" customWidth="1"/>
    <col min="15875" max="15876" width="6.42578125" style="173" customWidth="1"/>
    <col min="15877" max="15877" width="24.5703125" style="173" customWidth="1"/>
    <col min="15878" max="15878" width="12.42578125" style="173" customWidth="1"/>
    <col min="15879" max="15879" width="5.28515625" style="173" customWidth="1"/>
    <col min="15880" max="16127" width="9.140625" style="173"/>
    <col min="16128" max="16128" width="4" style="173" customWidth="1"/>
    <col min="16129" max="16129" width="28.7109375" style="173" customWidth="1"/>
    <col min="16130" max="16130" width="23.28515625" style="173" customWidth="1"/>
    <col min="16131" max="16132" width="6.42578125" style="173" customWidth="1"/>
    <col min="16133" max="16133" width="24.5703125" style="173" customWidth="1"/>
    <col min="16134" max="16134" width="12.42578125" style="173" customWidth="1"/>
    <col min="16135" max="16135" width="5.28515625" style="173" customWidth="1"/>
    <col min="16136" max="16384" width="9.140625" style="173"/>
  </cols>
  <sheetData>
    <row r="1" spans="1:7" ht="17.25" customHeight="1"/>
    <row r="2" spans="1:7" s="176" customFormat="1" ht="24.95" customHeight="1" thickBot="1">
      <c r="A2" s="458" t="s">
        <v>617</v>
      </c>
      <c r="B2" s="458"/>
      <c r="C2" s="458"/>
      <c r="D2" s="458"/>
      <c r="E2" s="458"/>
      <c r="F2" s="458"/>
      <c r="G2" s="458"/>
    </row>
    <row r="3" spans="1:7" ht="26.25" customHeight="1" thickTop="1" thickBot="1">
      <c r="A3" s="173" t="s">
        <v>154</v>
      </c>
    </row>
    <row r="4" spans="1:7" ht="27.75" customHeight="1" thickBot="1">
      <c r="A4" s="177" t="s">
        <v>155</v>
      </c>
      <c r="B4" s="178" t="s">
        <v>156</v>
      </c>
      <c r="C4" s="179" t="s">
        <v>101</v>
      </c>
      <c r="D4" s="179" t="s">
        <v>157</v>
      </c>
      <c r="E4" s="459" t="s">
        <v>158</v>
      </c>
      <c r="F4" s="460"/>
      <c r="G4" s="180"/>
    </row>
    <row r="5" spans="1:7" ht="27.75" customHeight="1">
      <c r="A5" s="181" t="s">
        <v>159</v>
      </c>
      <c r="B5" s="182"/>
      <c r="C5" s="183"/>
      <c r="D5" s="183"/>
      <c r="E5" s="184"/>
      <c r="F5" s="185"/>
      <c r="G5" s="186"/>
    </row>
    <row r="6" spans="1:7" ht="27.75" customHeight="1">
      <c r="A6" s="187" t="s">
        <v>618</v>
      </c>
      <c r="B6" s="188" t="s">
        <v>461</v>
      </c>
      <c r="C6" s="189" t="s">
        <v>626</v>
      </c>
      <c r="D6" s="190">
        <v>1</v>
      </c>
      <c r="E6" s="359" t="s">
        <v>500</v>
      </c>
      <c r="F6" s="192" t="s">
        <v>499</v>
      </c>
      <c r="G6" s="193"/>
    </row>
    <row r="7" spans="1:7" ht="27.75" customHeight="1">
      <c r="A7" s="187" t="s">
        <v>619</v>
      </c>
      <c r="B7" s="188" t="s">
        <v>462</v>
      </c>
      <c r="C7" s="189" t="s">
        <v>626</v>
      </c>
      <c r="D7" s="190">
        <v>1</v>
      </c>
      <c r="E7" s="307" t="s">
        <v>498</v>
      </c>
      <c r="F7" s="192" t="s">
        <v>499</v>
      </c>
      <c r="G7" s="193"/>
    </row>
    <row r="8" spans="1:7" ht="27.75" customHeight="1">
      <c r="A8" s="187" t="s">
        <v>620</v>
      </c>
      <c r="B8" s="188" t="s">
        <v>463</v>
      </c>
      <c r="C8" s="189" t="s">
        <v>626</v>
      </c>
      <c r="D8" s="190">
        <v>1</v>
      </c>
      <c r="E8" s="307" t="s">
        <v>498</v>
      </c>
      <c r="F8" s="192" t="s">
        <v>499</v>
      </c>
      <c r="G8" s="198"/>
    </row>
    <row r="9" spans="1:7" ht="27.75" customHeight="1">
      <c r="A9" s="187" t="s">
        <v>530</v>
      </c>
      <c r="B9" s="188"/>
      <c r="C9" s="387" t="s">
        <v>334</v>
      </c>
      <c r="D9" s="190">
        <v>1</v>
      </c>
      <c r="E9" s="307" t="s">
        <v>336</v>
      </c>
      <c r="F9" s="192" t="s">
        <v>499</v>
      </c>
      <c r="G9" s="198"/>
    </row>
    <row r="10" spans="1:7" ht="27.75" customHeight="1">
      <c r="A10" s="187" t="s">
        <v>621</v>
      </c>
      <c r="B10" s="360"/>
      <c r="C10" s="387" t="s">
        <v>334</v>
      </c>
      <c r="D10" s="190">
        <v>1</v>
      </c>
      <c r="E10" s="307" t="s">
        <v>335</v>
      </c>
      <c r="F10" s="192" t="s">
        <v>499</v>
      </c>
      <c r="G10" s="207"/>
    </row>
    <row r="11" spans="1:7" ht="27.75" customHeight="1">
      <c r="A11" s="187" t="s">
        <v>622</v>
      </c>
      <c r="B11" s="360"/>
      <c r="C11" s="387" t="s">
        <v>334</v>
      </c>
      <c r="D11" s="190">
        <v>1</v>
      </c>
      <c r="E11" s="307" t="s">
        <v>335</v>
      </c>
      <c r="F11" s="192" t="s">
        <v>499</v>
      </c>
      <c r="G11" s="207"/>
    </row>
    <row r="12" spans="1:7" ht="27.75" customHeight="1">
      <c r="A12" s="187" t="s">
        <v>623</v>
      </c>
      <c r="B12" s="360"/>
      <c r="C12" s="387" t="s">
        <v>334</v>
      </c>
      <c r="D12" s="190">
        <v>1</v>
      </c>
      <c r="E12" s="307" t="s">
        <v>335</v>
      </c>
      <c r="F12" s="192" t="s">
        <v>499</v>
      </c>
      <c r="G12" s="207"/>
    </row>
    <row r="13" spans="1:7" ht="27.75" customHeight="1">
      <c r="A13" s="187" t="s">
        <v>624</v>
      </c>
      <c r="B13" s="360"/>
      <c r="C13" s="387" t="s">
        <v>334</v>
      </c>
      <c r="D13" s="190">
        <v>1</v>
      </c>
      <c r="E13" s="307" t="s">
        <v>336</v>
      </c>
      <c r="F13" s="192" t="s">
        <v>499</v>
      </c>
      <c r="G13" s="199"/>
    </row>
    <row r="14" spans="1:7" ht="27.75" customHeight="1">
      <c r="A14" s="187" t="s">
        <v>625</v>
      </c>
      <c r="B14" s="208"/>
      <c r="C14" s="190" t="s">
        <v>627</v>
      </c>
      <c r="D14" s="190">
        <v>3</v>
      </c>
      <c r="E14" s="361" t="s">
        <v>464</v>
      </c>
      <c r="F14" s="192" t="s">
        <v>499</v>
      </c>
      <c r="G14" s="193"/>
    </row>
    <row r="15" spans="1:7" ht="27.75" customHeight="1">
      <c r="A15" s="187"/>
      <c r="B15" s="195"/>
      <c r="C15" s="196"/>
      <c r="D15" s="196"/>
      <c r="E15" s="191"/>
      <c r="F15" s="197"/>
      <c r="G15" s="207"/>
    </row>
    <row r="16" spans="1:7" ht="27.75" customHeight="1">
      <c r="A16" s="200"/>
      <c r="B16" s="201"/>
      <c r="C16" s="202"/>
      <c r="D16" s="203"/>
      <c r="E16" s="496"/>
      <c r="F16" s="497"/>
      <c r="G16" s="193"/>
    </row>
    <row r="17" spans="1:7" ht="27.75" customHeight="1">
      <c r="A17" s="204"/>
      <c r="B17" s="205"/>
      <c r="C17" s="196"/>
      <c r="D17" s="196"/>
      <c r="E17" s="206"/>
      <c r="F17" s="197"/>
      <c r="G17" s="207"/>
    </row>
    <row r="18" spans="1:7" ht="27.75" customHeight="1" thickBot="1">
      <c r="A18" s="209"/>
      <c r="B18" s="210"/>
      <c r="C18" s="211"/>
      <c r="D18" s="212"/>
      <c r="E18" s="213"/>
      <c r="F18" s="214"/>
      <c r="G18" s="215"/>
    </row>
    <row r="19" spans="1:7" ht="27.75" customHeight="1">
      <c r="A19" s="216" t="s">
        <v>166</v>
      </c>
      <c r="B19" s="217"/>
      <c r="C19" s="218"/>
      <c r="D19" s="218"/>
      <c r="E19" s="219"/>
      <c r="F19" s="219"/>
      <c r="G19" s="219"/>
    </row>
    <row r="20" spans="1:7" ht="27.75" customHeight="1">
      <c r="A20" s="220"/>
      <c r="B20" s="217"/>
      <c r="C20" s="218"/>
      <c r="D20" s="218"/>
      <c r="E20" s="219"/>
      <c r="F20" s="219"/>
      <c r="G20" s="219"/>
    </row>
    <row r="21" spans="1:7" ht="17.25" customHeight="1"/>
  </sheetData>
  <mergeCells count="3">
    <mergeCell ref="E16:F16"/>
    <mergeCell ref="A2:G2"/>
    <mergeCell ref="E4:F4"/>
  </mergeCells>
  <phoneticPr fontId="30"/>
  <printOptions horizontalCentered="1"/>
  <pageMargins left="0.70866141732283472" right="0.70866141732283472" top="0.74803149606299213" bottom="0.59055118110236227" header="0.31496062992125984" footer="0.31496062992125984"/>
  <pageSetup paperSize="9" scale="91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BreakPreview" zoomScaleNormal="100" zoomScaleSheetLayoutView="100" workbookViewId="0"/>
  </sheetViews>
  <sheetFormatPr defaultRowHeight="13.5"/>
  <cols>
    <col min="1" max="1" width="4.140625" style="164" customWidth="1"/>
    <col min="2" max="2" width="24" style="164" customWidth="1"/>
    <col min="3" max="3" width="30.28515625" style="164" customWidth="1"/>
    <col min="4" max="4" width="6.42578125" style="164" customWidth="1"/>
    <col min="5" max="5" width="5.7109375" style="164" customWidth="1"/>
    <col min="6" max="6" width="17.85546875" style="164" customWidth="1"/>
    <col min="7" max="7" width="14.85546875" style="164" customWidth="1"/>
    <col min="8" max="8" width="22.28515625" style="164" customWidth="1"/>
    <col min="9" max="9" width="17.140625" style="164" customWidth="1"/>
    <col min="10" max="251" width="9.140625" style="164"/>
    <col min="252" max="252" width="1.85546875" style="164" customWidth="1"/>
    <col min="253" max="253" width="9.140625" style="164" customWidth="1"/>
    <col min="254" max="254" width="4.140625" style="164" customWidth="1"/>
    <col min="255" max="255" width="29.7109375" style="164" customWidth="1"/>
    <col min="256" max="256" width="17.85546875" style="164" customWidth="1"/>
    <col min="257" max="257" width="18.140625" style="164" customWidth="1"/>
    <col min="258" max="258" width="6.42578125" style="164" customWidth="1"/>
    <col min="259" max="259" width="9.140625" style="164" customWidth="1"/>
    <col min="260" max="261" width="17.85546875" style="164" customWidth="1"/>
    <col min="262" max="262" width="2" style="164" customWidth="1"/>
    <col min="263" max="263" width="7.28515625" style="164" customWidth="1"/>
    <col min="264" max="264" width="6.85546875" style="164" customWidth="1"/>
    <col min="265" max="507" width="9.140625" style="164"/>
    <col min="508" max="508" width="1.85546875" style="164" customWidth="1"/>
    <col min="509" max="509" width="9.140625" style="164" customWidth="1"/>
    <col min="510" max="510" width="4.140625" style="164" customWidth="1"/>
    <col min="511" max="511" width="29.7109375" style="164" customWidth="1"/>
    <col min="512" max="512" width="17.85546875" style="164" customWidth="1"/>
    <col min="513" max="513" width="18.140625" style="164" customWidth="1"/>
    <col min="514" max="514" width="6.42578125" style="164" customWidth="1"/>
    <col min="515" max="515" width="9.140625" style="164" customWidth="1"/>
    <col min="516" max="517" width="17.85546875" style="164" customWidth="1"/>
    <col min="518" max="518" width="2" style="164" customWidth="1"/>
    <col min="519" max="519" width="7.28515625" style="164" customWidth="1"/>
    <col min="520" max="520" width="6.85546875" style="164" customWidth="1"/>
    <col min="521" max="763" width="9.140625" style="164"/>
    <col min="764" max="764" width="1.85546875" style="164" customWidth="1"/>
    <col min="765" max="765" width="9.140625" style="164" customWidth="1"/>
    <col min="766" max="766" width="4.140625" style="164" customWidth="1"/>
    <col min="767" max="767" width="29.7109375" style="164" customWidth="1"/>
    <col min="768" max="768" width="17.85546875" style="164" customWidth="1"/>
    <col min="769" max="769" width="18.140625" style="164" customWidth="1"/>
    <col min="770" max="770" width="6.42578125" style="164" customWidth="1"/>
    <col min="771" max="771" width="9.140625" style="164" customWidth="1"/>
    <col min="772" max="773" width="17.85546875" style="164" customWidth="1"/>
    <col min="774" max="774" width="2" style="164" customWidth="1"/>
    <col min="775" max="775" width="7.28515625" style="164" customWidth="1"/>
    <col min="776" max="776" width="6.85546875" style="164" customWidth="1"/>
    <col min="777" max="1019" width="9.140625" style="164"/>
    <col min="1020" max="1020" width="1.85546875" style="164" customWidth="1"/>
    <col min="1021" max="1021" width="9.140625" style="164" customWidth="1"/>
    <col min="1022" max="1022" width="4.140625" style="164" customWidth="1"/>
    <col min="1023" max="1023" width="29.7109375" style="164" customWidth="1"/>
    <col min="1024" max="1024" width="17.85546875" style="164" customWidth="1"/>
    <col min="1025" max="1025" width="18.140625" style="164" customWidth="1"/>
    <col min="1026" max="1026" width="6.42578125" style="164" customWidth="1"/>
    <col min="1027" max="1027" width="9.140625" style="164" customWidth="1"/>
    <col min="1028" max="1029" width="17.85546875" style="164" customWidth="1"/>
    <col min="1030" max="1030" width="2" style="164" customWidth="1"/>
    <col min="1031" max="1031" width="7.28515625" style="164" customWidth="1"/>
    <col min="1032" max="1032" width="6.85546875" style="164" customWidth="1"/>
    <col min="1033" max="1275" width="9.140625" style="164"/>
    <col min="1276" max="1276" width="1.85546875" style="164" customWidth="1"/>
    <col min="1277" max="1277" width="9.140625" style="164" customWidth="1"/>
    <col min="1278" max="1278" width="4.140625" style="164" customWidth="1"/>
    <col min="1279" max="1279" width="29.7109375" style="164" customWidth="1"/>
    <col min="1280" max="1280" width="17.85546875" style="164" customWidth="1"/>
    <col min="1281" max="1281" width="18.140625" style="164" customWidth="1"/>
    <col min="1282" max="1282" width="6.42578125" style="164" customWidth="1"/>
    <col min="1283" max="1283" width="9.140625" style="164" customWidth="1"/>
    <col min="1284" max="1285" width="17.85546875" style="164" customWidth="1"/>
    <col min="1286" max="1286" width="2" style="164" customWidth="1"/>
    <col min="1287" max="1287" width="7.28515625" style="164" customWidth="1"/>
    <col min="1288" max="1288" width="6.85546875" style="164" customWidth="1"/>
    <col min="1289" max="1531" width="9.140625" style="164"/>
    <col min="1532" max="1532" width="1.85546875" style="164" customWidth="1"/>
    <col min="1533" max="1533" width="9.140625" style="164" customWidth="1"/>
    <col min="1534" max="1534" width="4.140625" style="164" customWidth="1"/>
    <col min="1535" max="1535" width="29.7109375" style="164" customWidth="1"/>
    <col min="1536" max="1536" width="17.85546875" style="164" customWidth="1"/>
    <col min="1537" max="1537" width="18.140625" style="164" customWidth="1"/>
    <col min="1538" max="1538" width="6.42578125" style="164" customWidth="1"/>
    <col min="1539" max="1539" width="9.140625" style="164" customWidth="1"/>
    <col min="1540" max="1541" width="17.85546875" style="164" customWidth="1"/>
    <col min="1542" max="1542" width="2" style="164" customWidth="1"/>
    <col min="1543" max="1543" width="7.28515625" style="164" customWidth="1"/>
    <col min="1544" max="1544" width="6.85546875" style="164" customWidth="1"/>
    <col min="1545" max="1787" width="9.140625" style="164"/>
    <col min="1788" max="1788" width="1.85546875" style="164" customWidth="1"/>
    <col min="1789" max="1789" width="9.140625" style="164" customWidth="1"/>
    <col min="1790" max="1790" width="4.140625" style="164" customWidth="1"/>
    <col min="1791" max="1791" width="29.7109375" style="164" customWidth="1"/>
    <col min="1792" max="1792" width="17.85546875" style="164" customWidth="1"/>
    <col min="1793" max="1793" width="18.140625" style="164" customWidth="1"/>
    <col min="1794" max="1794" width="6.42578125" style="164" customWidth="1"/>
    <col min="1795" max="1795" width="9.140625" style="164" customWidth="1"/>
    <col min="1796" max="1797" width="17.85546875" style="164" customWidth="1"/>
    <col min="1798" max="1798" width="2" style="164" customWidth="1"/>
    <col min="1799" max="1799" width="7.28515625" style="164" customWidth="1"/>
    <col min="1800" max="1800" width="6.85546875" style="164" customWidth="1"/>
    <col min="1801" max="2043" width="9.140625" style="164"/>
    <col min="2044" max="2044" width="1.85546875" style="164" customWidth="1"/>
    <col min="2045" max="2045" width="9.140625" style="164" customWidth="1"/>
    <col min="2046" max="2046" width="4.140625" style="164" customWidth="1"/>
    <col min="2047" max="2047" width="29.7109375" style="164" customWidth="1"/>
    <col min="2048" max="2048" width="17.85546875" style="164" customWidth="1"/>
    <col min="2049" max="2049" width="18.140625" style="164" customWidth="1"/>
    <col min="2050" max="2050" width="6.42578125" style="164" customWidth="1"/>
    <col min="2051" max="2051" width="9.140625" style="164" customWidth="1"/>
    <col min="2052" max="2053" width="17.85546875" style="164" customWidth="1"/>
    <col min="2054" max="2054" width="2" style="164" customWidth="1"/>
    <col min="2055" max="2055" width="7.28515625" style="164" customWidth="1"/>
    <col min="2056" max="2056" width="6.85546875" style="164" customWidth="1"/>
    <col min="2057" max="2299" width="9.140625" style="164"/>
    <col min="2300" max="2300" width="1.85546875" style="164" customWidth="1"/>
    <col min="2301" max="2301" width="9.140625" style="164" customWidth="1"/>
    <col min="2302" max="2302" width="4.140625" style="164" customWidth="1"/>
    <col min="2303" max="2303" width="29.7109375" style="164" customWidth="1"/>
    <col min="2304" max="2304" width="17.85546875" style="164" customWidth="1"/>
    <col min="2305" max="2305" width="18.140625" style="164" customWidth="1"/>
    <col min="2306" max="2306" width="6.42578125" style="164" customWidth="1"/>
    <col min="2307" max="2307" width="9.140625" style="164" customWidth="1"/>
    <col min="2308" max="2309" width="17.85546875" style="164" customWidth="1"/>
    <col min="2310" max="2310" width="2" style="164" customWidth="1"/>
    <col min="2311" max="2311" width="7.28515625" style="164" customWidth="1"/>
    <col min="2312" max="2312" width="6.85546875" style="164" customWidth="1"/>
    <col min="2313" max="2555" width="9.140625" style="164"/>
    <col min="2556" max="2556" width="1.85546875" style="164" customWidth="1"/>
    <col min="2557" max="2557" width="9.140625" style="164" customWidth="1"/>
    <col min="2558" max="2558" width="4.140625" style="164" customWidth="1"/>
    <col min="2559" max="2559" width="29.7109375" style="164" customWidth="1"/>
    <col min="2560" max="2560" width="17.85546875" style="164" customWidth="1"/>
    <col min="2561" max="2561" width="18.140625" style="164" customWidth="1"/>
    <col min="2562" max="2562" width="6.42578125" style="164" customWidth="1"/>
    <col min="2563" max="2563" width="9.140625" style="164" customWidth="1"/>
    <col min="2564" max="2565" width="17.85546875" style="164" customWidth="1"/>
    <col min="2566" max="2566" width="2" style="164" customWidth="1"/>
    <col min="2567" max="2567" width="7.28515625" style="164" customWidth="1"/>
    <col min="2568" max="2568" width="6.85546875" style="164" customWidth="1"/>
    <col min="2569" max="2811" width="9.140625" style="164"/>
    <col min="2812" max="2812" width="1.85546875" style="164" customWidth="1"/>
    <col min="2813" max="2813" width="9.140625" style="164" customWidth="1"/>
    <col min="2814" max="2814" width="4.140625" style="164" customWidth="1"/>
    <col min="2815" max="2815" width="29.7109375" style="164" customWidth="1"/>
    <col min="2816" max="2816" width="17.85546875" style="164" customWidth="1"/>
    <col min="2817" max="2817" width="18.140625" style="164" customWidth="1"/>
    <col min="2818" max="2818" width="6.42578125" style="164" customWidth="1"/>
    <col min="2819" max="2819" width="9.140625" style="164" customWidth="1"/>
    <col min="2820" max="2821" width="17.85546875" style="164" customWidth="1"/>
    <col min="2822" max="2822" width="2" style="164" customWidth="1"/>
    <col min="2823" max="2823" width="7.28515625" style="164" customWidth="1"/>
    <col min="2824" max="2824" width="6.85546875" style="164" customWidth="1"/>
    <col min="2825" max="3067" width="9.140625" style="164"/>
    <col min="3068" max="3068" width="1.85546875" style="164" customWidth="1"/>
    <col min="3069" max="3069" width="9.140625" style="164" customWidth="1"/>
    <col min="3070" max="3070" width="4.140625" style="164" customWidth="1"/>
    <col min="3071" max="3071" width="29.7109375" style="164" customWidth="1"/>
    <col min="3072" max="3072" width="17.85546875" style="164" customWidth="1"/>
    <col min="3073" max="3073" width="18.140625" style="164" customWidth="1"/>
    <col min="3074" max="3074" width="6.42578125" style="164" customWidth="1"/>
    <col min="3075" max="3075" width="9.140625" style="164" customWidth="1"/>
    <col min="3076" max="3077" width="17.85546875" style="164" customWidth="1"/>
    <col min="3078" max="3078" width="2" style="164" customWidth="1"/>
    <col min="3079" max="3079" width="7.28515625" style="164" customWidth="1"/>
    <col min="3080" max="3080" width="6.85546875" style="164" customWidth="1"/>
    <col min="3081" max="3323" width="9.140625" style="164"/>
    <col min="3324" max="3324" width="1.85546875" style="164" customWidth="1"/>
    <col min="3325" max="3325" width="9.140625" style="164" customWidth="1"/>
    <col min="3326" max="3326" width="4.140625" style="164" customWidth="1"/>
    <col min="3327" max="3327" width="29.7109375" style="164" customWidth="1"/>
    <col min="3328" max="3328" width="17.85546875" style="164" customWidth="1"/>
    <col min="3329" max="3329" width="18.140625" style="164" customWidth="1"/>
    <col min="3330" max="3330" width="6.42578125" style="164" customWidth="1"/>
    <col min="3331" max="3331" width="9.140625" style="164" customWidth="1"/>
    <col min="3332" max="3333" width="17.85546875" style="164" customWidth="1"/>
    <col min="3334" max="3334" width="2" style="164" customWidth="1"/>
    <col min="3335" max="3335" width="7.28515625" style="164" customWidth="1"/>
    <col min="3336" max="3336" width="6.85546875" style="164" customWidth="1"/>
    <col min="3337" max="3579" width="9.140625" style="164"/>
    <col min="3580" max="3580" width="1.85546875" style="164" customWidth="1"/>
    <col min="3581" max="3581" width="9.140625" style="164" customWidth="1"/>
    <col min="3582" max="3582" width="4.140625" style="164" customWidth="1"/>
    <col min="3583" max="3583" width="29.7109375" style="164" customWidth="1"/>
    <col min="3584" max="3584" width="17.85546875" style="164" customWidth="1"/>
    <col min="3585" max="3585" width="18.140625" style="164" customWidth="1"/>
    <col min="3586" max="3586" width="6.42578125" style="164" customWidth="1"/>
    <col min="3587" max="3587" width="9.140625" style="164" customWidth="1"/>
    <col min="3588" max="3589" width="17.85546875" style="164" customWidth="1"/>
    <col min="3590" max="3590" width="2" style="164" customWidth="1"/>
    <col min="3591" max="3591" width="7.28515625" style="164" customWidth="1"/>
    <col min="3592" max="3592" width="6.85546875" style="164" customWidth="1"/>
    <col min="3593" max="3835" width="9.140625" style="164"/>
    <col min="3836" max="3836" width="1.85546875" style="164" customWidth="1"/>
    <col min="3837" max="3837" width="9.140625" style="164" customWidth="1"/>
    <col min="3838" max="3838" width="4.140625" style="164" customWidth="1"/>
    <col min="3839" max="3839" width="29.7109375" style="164" customWidth="1"/>
    <col min="3840" max="3840" width="17.85546875" style="164" customWidth="1"/>
    <col min="3841" max="3841" width="18.140625" style="164" customWidth="1"/>
    <col min="3842" max="3842" width="6.42578125" style="164" customWidth="1"/>
    <col min="3843" max="3843" width="9.140625" style="164" customWidth="1"/>
    <col min="3844" max="3845" width="17.85546875" style="164" customWidth="1"/>
    <col min="3846" max="3846" width="2" style="164" customWidth="1"/>
    <col min="3847" max="3847" width="7.28515625" style="164" customWidth="1"/>
    <col min="3848" max="3848" width="6.85546875" style="164" customWidth="1"/>
    <col min="3849" max="4091" width="9.140625" style="164"/>
    <col min="4092" max="4092" width="1.85546875" style="164" customWidth="1"/>
    <col min="4093" max="4093" width="9.140625" style="164" customWidth="1"/>
    <col min="4094" max="4094" width="4.140625" style="164" customWidth="1"/>
    <col min="4095" max="4095" width="29.7109375" style="164" customWidth="1"/>
    <col min="4096" max="4096" width="17.85546875" style="164" customWidth="1"/>
    <col min="4097" max="4097" width="18.140625" style="164" customWidth="1"/>
    <col min="4098" max="4098" width="6.42578125" style="164" customWidth="1"/>
    <col min="4099" max="4099" width="9.140625" style="164" customWidth="1"/>
    <col min="4100" max="4101" width="17.85546875" style="164" customWidth="1"/>
    <col min="4102" max="4102" width="2" style="164" customWidth="1"/>
    <col min="4103" max="4103" width="7.28515625" style="164" customWidth="1"/>
    <col min="4104" max="4104" width="6.85546875" style="164" customWidth="1"/>
    <col min="4105" max="4347" width="9.140625" style="164"/>
    <col min="4348" max="4348" width="1.85546875" style="164" customWidth="1"/>
    <col min="4349" max="4349" width="9.140625" style="164" customWidth="1"/>
    <col min="4350" max="4350" width="4.140625" style="164" customWidth="1"/>
    <col min="4351" max="4351" width="29.7109375" style="164" customWidth="1"/>
    <col min="4352" max="4352" width="17.85546875" style="164" customWidth="1"/>
    <col min="4353" max="4353" width="18.140625" style="164" customWidth="1"/>
    <col min="4354" max="4354" width="6.42578125" style="164" customWidth="1"/>
    <col min="4355" max="4355" width="9.140625" style="164" customWidth="1"/>
    <col min="4356" max="4357" width="17.85546875" style="164" customWidth="1"/>
    <col min="4358" max="4358" width="2" style="164" customWidth="1"/>
    <col min="4359" max="4359" width="7.28515625" style="164" customWidth="1"/>
    <col min="4360" max="4360" width="6.85546875" style="164" customWidth="1"/>
    <col min="4361" max="4603" width="9.140625" style="164"/>
    <col min="4604" max="4604" width="1.85546875" style="164" customWidth="1"/>
    <col min="4605" max="4605" width="9.140625" style="164" customWidth="1"/>
    <col min="4606" max="4606" width="4.140625" style="164" customWidth="1"/>
    <col min="4607" max="4607" width="29.7109375" style="164" customWidth="1"/>
    <col min="4608" max="4608" width="17.85546875" style="164" customWidth="1"/>
    <col min="4609" max="4609" width="18.140625" style="164" customWidth="1"/>
    <col min="4610" max="4610" width="6.42578125" style="164" customWidth="1"/>
    <col min="4611" max="4611" width="9.140625" style="164" customWidth="1"/>
    <col min="4612" max="4613" width="17.85546875" style="164" customWidth="1"/>
    <col min="4614" max="4614" width="2" style="164" customWidth="1"/>
    <col min="4615" max="4615" width="7.28515625" style="164" customWidth="1"/>
    <col min="4616" max="4616" width="6.85546875" style="164" customWidth="1"/>
    <col min="4617" max="4859" width="9.140625" style="164"/>
    <col min="4860" max="4860" width="1.85546875" style="164" customWidth="1"/>
    <col min="4861" max="4861" width="9.140625" style="164" customWidth="1"/>
    <col min="4862" max="4862" width="4.140625" style="164" customWidth="1"/>
    <col min="4863" max="4863" width="29.7109375" style="164" customWidth="1"/>
    <col min="4864" max="4864" width="17.85546875" style="164" customWidth="1"/>
    <col min="4865" max="4865" width="18.140625" style="164" customWidth="1"/>
    <col min="4866" max="4866" width="6.42578125" style="164" customWidth="1"/>
    <col min="4867" max="4867" width="9.140625" style="164" customWidth="1"/>
    <col min="4868" max="4869" width="17.85546875" style="164" customWidth="1"/>
    <col min="4870" max="4870" width="2" style="164" customWidth="1"/>
    <col min="4871" max="4871" width="7.28515625" style="164" customWidth="1"/>
    <col min="4872" max="4872" width="6.85546875" style="164" customWidth="1"/>
    <col min="4873" max="5115" width="9.140625" style="164"/>
    <col min="5116" max="5116" width="1.85546875" style="164" customWidth="1"/>
    <col min="5117" max="5117" width="9.140625" style="164" customWidth="1"/>
    <col min="5118" max="5118" width="4.140625" style="164" customWidth="1"/>
    <col min="5119" max="5119" width="29.7109375" style="164" customWidth="1"/>
    <col min="5120" max="5120" width="17.85546875" style="164" customWidth="1"/>
    <col min="5121" max="5121" width="18.140625" style="164" customWidth="1"/>
    <col min="5122" max="5122" width="6.42578125" style="164" customWidth="1"/>
    <col min="5123" max="5123" width="9.140625" style="164" customWidth="1"/>
    <col min="5124" max="5125" width="17.85546875" style="164" customWidth="1"/>
    <col min="5126" max="5126" width="2" style="164" customWidth="1"/>
    <col min="5127" max="5127" width="7.28515625" style="164" customWidth="1"/>
    <col min="5128" max="5128" width="6.85546875" style="164" customWidth="1"/>
    <col min="5129" max="5371" width="9.140625" style="164"/>
    <col min="5372" max="5372" width="1.85546875" style="164" customWidth="1"/>
    <col min="5373" max="5373" width="9.140625" style="164" customWidth="1"/>
    <col min="5374" max="5374" width="4.140625" style="164" customWidth="1"/>
    <col min="5375" max="5375" width="29.7109375" style="164" customWidth="1"/>
    <col min="5376" max="5376" width="17.85546875" style="164" customWidth="1"/>
    <col min="5377" max="5377" width="18.140625" style="164" customWidth="1"/>
    <col min="5378" max="5378" width="6.42578125" style="164" customWidth="1"/>
    <col min="5379" max="5379" width="9.140625" style="164" customWidth="1"/>
    <col min="5380" max="5381" width="17.85546875" style="164" customWidth="1"/>
    <col min="5382" max="5382" width="2" style="164" customWidth="1"/>
    <col min="5383" max="5383" width="7.28515625" style="164" customWidth="1"/>
    <col min="5384" max="5384" width="6.85546875" style="164" customWidth="1"/>
    <col min="5385" max="5627" width="9.140625" style="164"/>
    <col min="5628" max="5628" width="1.85546875" style="164" customWidth="1"/>
    <col min="5629" max="5629" width="9.140625" style="164" customWidth="1"/>
    <col min="5630" max="5630" width="4.140625" style="164" customWidth="1"/>
    <col min="5631" max="5631" width="29.7109375" style="164" customWidth="1"/>
    <col min="5632" max="5632" width="17.85546875" style="164" customWidth="1"/>
    <col min="5633" max="5633" width="18.140625" style="164" customWidth="1"/>
    <col min="5634" max="5634" width="6.42578125" style="164" customWidth="1"/>
    <col min="5635" max="5635" width="9.140625" style="164" customWidth="1"/>
    <col min="5636" max="5637" width="17.85546875" style="164" customWidth="1"/>
    <col min="5638" max="5638" width="2" style="164" customWidth="1"/>
    <col min="5639" max="5639" width="7.28515625" style="164" customWidth="1"/>
    <col min="5640" max="5640" width="6.85546875" style="164" customWidth="1"/>
    <col min="5641" max="5883" width="9.140625" style="164"/>
    <col min="5884" max="5884" width="1.85546875" style="164" customWidth="1"/>
    <col min="5885" max="5885" width="9.140625" style="164" customWidth="1"/>
    <col min="5886" max="5886" width="4.140625" style="164" customWidth="1"/>
    <col min="5887" max="5887" width="29.7109375" style="164" customWidth="1"/>
    <col min="5888" max="5888" width="17.85546875" style="164" customWidth="1"/>
    <col min="5889" max="5889" width="18.140625" style="164" customWidth="1"/>
    <col min="5890" max="5890" width="6.42578125" style="164" customWidth="1"/>
    <col min="5891" max="5891" width="9.140625" style="164" customWidth="1"/>
    <col min="5892" max="5893" width="17.85546875" style="164" customWidth="1"/>
    <col min="5894" max="5894" width="2" style="164" customWidth="1"/>
    <col min="5895" max="5895" width="7.28515625" style="164" customWidth="1"/>
    <col min="5896" max="5896" width="6.85546875" style="164" customWidth="1"/>
    <col min="5897" max="6139" width="9.140625" style="164"/>
    <col min="6140" max="6140" width="1.85546875" style="164" customWidth="1"/>
    <col min="6141" max="6141" width="9.140625" style="164" customWidth="1"/>
    <col min="6142" max="6142" width="4.140625" style="164" customWidth="1"/>
    <col min="6143" max="6143" width="29.7109375" style="164" customWidth="1"/>
    <col min="6144" max="6144" width="17.85546875" style="164" customWidth="1"/>
    <col min="6145" max="6145" width="18.140625" style="164" customWidth="1"/>
    <col min="6146" max="6146" width="6.42578125" style="164" customWidth="1"/>
    <col min="6147" max="6147" width="9.140625" style="164" customWidth="1"/>
    <col min="6148" max="6149" width="17.85546875" style="164" customWidth="1"/>
    <col min="6150" max="6150" width="2" style="164" customWidth="1"/>
    <col min="6151" max="6151" width="7.28515625" style="164" customWidth="1"/>
    <col min="6152" max="6152" width="6.85546875" style="164" customWidth="1"/>
    <col min="6153" max="6395" width="9.140625" style="164"/>
    <col min="6396" max="6396" width="1.85546875" style="164" customWidth="1"/>
    <col min="6397" max="6397" width="9.140625" style="164" customWidth="1"/>
    <col min="6398" max="6398" width="4.140625" style="164" customWidth="1"/>
    <col min="6399" max="6399" width="29.7109375" style="164" customWidth="1"/>
    <col min="6400" max="6400" width="17.85546875" style="164" customWidth="1"/>
    <col min="6401" max="6401" width="18.140625" style="164" customWidth="1"/>
    <col min="6402" max="6402" width="6.42578125" style="164" customWidth="1"/>
    <col min="6403" max="6403" width="9.140625" style="164" customWidth="1"/>
    <col min="6404" max="6405" width="17.85546875" style="164" customWidth="1"/>
    <col min="6406" max="6406" width="2" style="164" customWidth="1"/>
    <col min="6407" max="6407" width="7.28515625" style="164" customWidth="1"/>
    <col min="6408" max="6408" width="6.85546875" style="164" customWidth="1"/>
    <col min="6409" max="6651" width="9.140625" style="164"/>
    <col min="6652" max="6652" width="1.85546875" style="164" customWidth="1"/>
    <col min="6653" max="6653" width="9.140625" style="164" customWidth="1"/>
    <col min="6654" max="6654" width="4.140625" style="164" customWidth="1"/>
    <col min="6655" max="6655" width="29.7109375" style="164" customWidth="1"/>
    <col min="6656" max="6656" width="17.85546875" style="164" customWidth="1"/>
    <col min="6657" max="6657" width="18.140625" style="164" customWidth="1"/>
    <col min="6658" max="6658" width="6.42578125" style="164" customWidth="1"/>
    <col min="6659" max="6659" width="9.140625" style="164" customWidth="1"/>
    <col min="6660" max="6661" width="17.85546875" style="164" customWidth="1"/>
    <col min="6662" max="6662" width="2" style="164" customWidth="1"/>
    <col min="6663" max="6663" width="7.28515625" style="164" customWidth="1"/>
    <col min="6664" max="6664" width="6.85546875" style="164" customWidth="1"/>
    <col min="6665" max="6907" width="9.140625" style="164"/>
    <col min="6908" max="6908" width="1.85546875" style="164" customWidth="1"/>
    <col min="6909" max="6909" width="9.140625" style="164" customWidth="1"/>
    <col min="6910" max="6910" width="4.140625" style="164" customWidth="1"/>
    <col min="6911" max="6911" width="29.7109375" style="164" customWidth="1"/>
    <col min="6912" max="6912" width="17.85546875" style="164" customWidth="1"/>
    <col min="6913" max="6913" width="18.140625" style="164" customWidth="1"/>
    <col min="6914" max="6914" width="6.42578125" style="164" customWidth="1"/>
    <col min="6915" max="6915" width="9.140625" style="164" customWidth="1"/>
    <col min="6916" max="6917" width="17.85546875" style="164" customWidth="1"/>
    <col min="6918" max="6918" width="2" style="164" customWidth="1"/>
    <col min="6919" max="6919" width="7.28515625" style="164" customWidth="1"/>
    <col min="6920" max="6920" width="6.85546875" style="164" customWidth="1"/>
    <col min="6921" max="7163" width="9.140625" style="164"/>
    <col min="7164" max="7164" width="1.85546875" style="164" customWidth="1"/>
    <col min="7165" max="7165" width="9.140625" style="164" customWidth="1"/>
    <col min="7166" max="7166" width="4.140625" style="164" customWidth="1"/>
    <col min="7167" max="7167" width="29.7109375" style="164" customWidth="1"/>
    <col min="7168" max="7168" width="17.85546875" style="164" customWidth="1"/>
    <col min="7169" max="7169" width="18.140625" style="164" customWidth="1"/>
    <col min="7170" max="7170" width="6.42578125" style="164" customWidth="1"/>
    <col min="7171" max="7171" width="9.140625" style="164" customWidth="1"/>
    <col min="7172" max="7173" width="17.85546875" style="164" customWidth="1"/>
    <col min="7174" max="7174" width="2" style="164" customWidth="1"/>
    <col min="7175" max="7175" width="7.28515625" style="164" customWidth="1"/>
    <col min="7176" max="7176" width="6.85546875" style="164" customWidth="1"/>
    <col min="7177" max="7419" width="9.140625" style="164"/>
    <col min="7420" max="7420" width="1.85546875" style="164" customWidth="1"/>
    <col min="7421" max="7421" width="9.140625" style="164" customWidth="1"/>
    <col min="7422" max="7422" width="4.140625" style="164" customWidth="1"/>
    <col min="7423" max="7423" width="29.7109375" style="164" customWidth="1"/>
    <col min="7424" max="7424" width="17.85546875" style="164" customWidth="1"/>
    <col min="7425" max="7425" width="18.140625" style="164" customWidth="1"/>
    <col min="7426" max="7426" width="6.42578125" style="164" customWidth="1"/>
    <col min="7427" max="7427" width="9.140625" style="164" customWidth="1"/>
    <col min="7428" max="7429" width="17.85546875" style="164" customWidth="1"/>
    <col min="7430" max="7430" width="2" style="164" customWidth="1"/>
    <col min="7431" max="7431" width="7.28515625" style="164" customWidth="1"/>
    <col min="7432" max="7432" width="6.85546875" style="164" customWidth="1"/>
    <col min="7433" max="7675" width="9.140625" style="164"/>
    <col min="7676" max="7676" width="1.85546875" style="164" customWidth="1"/>
    <col min="7677" max="7677" width="9.140625" style="164" customWidth="1"/>
    <col min="7678" max="7678" width="4.140625" style="164" customWidth="1"/>
    <col min="7679" max="7679" width="29.7109375" style="164" customWidth="1"/>
    <col min="7680" max="7680" width="17.85546875" style="164" customWidth="1"/>
    <col min="7681" max="7681" width="18.140625" style="164" customWidth="1"/>
    <col min="7682" max="7682" width="6.42578125" style="164" customWidth="1"/>
    <col min="7683" max="7683" width="9.140625" style="164" customWidth="1"/>
    <col min="7684" max="7685" width="17.85546875" style="164" customWidth="1"/>
    <col min="7686" max="7686" width="2" style="164" customWidth="1"/>
    <col min="7687" max="7687" width="7.28515625" style="164" customWidth="1"/>
    <col min="7688" max="7688" width="6.85546875" style="164" customWidth="1"/>
    <col min="7689" max="7931" width="9.140625" style="164"/>
    <col min="7932" max="7932" width="1.85546875" style="164" customWidth="1"/>
    <col min="7933" max="7933" width="9.140625" style="164" customWidth="1"/>
    <col min="7934" max="7934" width="4.140625" style="164" customWidth="1"/>
    <col min="7935" max="7935" width="29.7109375" style="164" customWidth="1"/>
    <col min="7936" max="7936" width="17.85546875" style="164" customWidth="1"/>
    <col min="7937" max="7937" width="18.140625" style="164" customWidth="1"/>
    <col min="7938" max="7938" width="6.42578125" style="164" customWidth="1"/>
    <col min="7939" max="7939" width="9.140625" style="164" customWidth="1"/>
    <col min="7940" max="7941" width="17.85546875" style="164" customWidth="1"/>
    <col min="7942" max="7942" width="2" style="164" customWidth="1"/>
    <col min="7943" max="7943" width="7.28515625" style="164" customWidth="1"/>
    <col min="7944" max="7944" width="6.85546875" style="164" customWidth="1"/>
    <col min="7945" max="8187" width="9.140625" style="164"/>
    <col min="8188" max="8188" width="1.85546875" style="164" customWidth="1"/>
    <col min="8189" max="8189" width="9.140625" style="164" customWidth="1"/>
    <col min="8190" max="8190" width="4.140625" style="164" customWidth="1"/>
    <col min="8191" max="8191" width="29.7109375" style="164" customWidth="1"/>
    <col min="8192" max="8192" width="17.85546875" style="164" customWidth="1"/>
    <col min="8193" max="8193" width="18.140625" style="164" customWidth="1"/>
    <col min="8194" max="8194" width="6.42578125" style="164" customWidth="1"/>
    <col min="8195" max="8195" width="9.140625" style="164" customWidth="1"/>
    <col min="8196" max="8197" width="17.85546875" style="164" customWidth="1"/>
    <col min="8198" max="8198" width="2" style="164" customWidth="1"/>
    <col min="8199" max="8199" width="7.28515625" style="164" customWidth="1"/>
    <col min="8200" max="8200" width="6.85546875" style="164" customWidth="1"/>
    <col min="8201" max="8443" width="9.140625" style="164"/>
    <col min="8444" max="8444" width="1.85546875" style="164" customWidth="1"/>
    <col min="8445" max="8445" width="9.140625" style="164" customWidth="1"/>
    <col min="8446" max="8446" width="4.140625" style="164" customWidth="1"/>
    <col min="8447" max="8447" width="29.7109375" style="164" customWidth="1"/>
    <col min="8448" max="8448" width="17.85546875" style="164" customWidth="1"/>
    <col min="8449" max="8449" width="18.140625" style="164" customWidth="1"/>
    <col min="8450" max="8450" width="6.42578125" style="164" customWidth="1"/>
    <col min="8451" max="8451" width="9.140625" style="164" customWidth="1"/>
    <col min="8452" max="8453" width="17.85546875" style="164" customWidth="1"/>
    <col min="8454" max="8454" width="2" style="164" customWidth="1"/>
    <col min="8455" max="8455" width="7.28515625" style="164" customWidth="1"/>
    <col min="8456" max="8456" width="6.85546875" style="164" customWidth="1"/>
    <col min="8457" max="8699" width="9.140625" style="164"/>
    <col min="8700" max="8700" width="1.85546875" style="164" customWidth="1"/>
    <col min="8701" max="8701" width="9.140625" style="164" customWidth="1"/>
    <col min="8702" max="8702" width="4.140625" style="164" customWidth="1"/>
    <col min="8703" max="8703" width="29.7109375" style="164" customWidth="1"/>
    <col min="8704" max="8704" width="17.85546875" style="164" customWidth="1"/>
    <col min="8705" max="8705" width="18.140625" style="164" customWidth="1"/>
    <col min="8706" max="8706" width="6.42578125" style="164" customWidth="1"/>
    <col min="8707" max="8707" width="9.140625" style="164" customWidth="1"/>
    <col min="8708" max="8709" width="17.85546875" style="164" customWidth="1"/>
    <col min="8710" max="8710" width="2" style="164" customWidth="1"/>
    <col min="8711" max="8711" width="7.28515625" style="164" customWidth="1"/>
    <col min="8712" max="8712" width="6.85546875" style="164" customWidth="1"/>
    <col min="8713" max="8955" width="9.140625" style="164"/>
    <col min="8956" max="8956" width="1.85546875" style="164" customWidth="1"/>
    <col min="8957" max="8957" width="9.140625" style="164" customWidth="1"/>
    <col min="8958" max="8958" width="4.140625" style="164" customWidth="1"/>
    <col min="8959" max="8959" width="29.7109375" style="164" customWidth="1"/>
    <col min="8960" max="8960" width="17.85546875" style="164" customWidth="1"/>
    <col min="8961" max="8961" width="18.140625" style="164" customWidth="1"/>
    <col min="8962" max="8962" width="6.42578125" style="164" customWidth="1"/>
    <col min="8963" max="8963" width="9.140625" style="164" customWidth="1"/>
    <col min="8964" max="8965" width="17.85546875" style="164" customWidth="1"/>
    <col min="8966" max="8966" width="2" style="164" customWidth="1"/>
    <col min="8967" max="8967" width="7.28515625" style="164" customWidth="1"/>
    <col min="8968" max="8968" width="6.85546875" style="164" customWidth="1"/>
    <col min="8969" max="9211" width="9.140625" style="164"/>
    <col min="9212" max="9212" width="1.85546875" style="164" customWidth="1"/>
    <col min="9213" max="9213" width="9.140625" style="164" customWidth="1"/>
    <col min="9214" max="9214" width="4.140625" style="164" customWidth="1"/>
    <col min="9215" max="9215" width="29.7109375" style="164" customWidth="1"/>
    <col min="9216" max="9216" width="17.85546875" style="164" customWidth="1"/>
    <col min="9217" max="9217" width="18.140625" style="164" customWidth="1"/>
    <col min="9218" max="9218" width="6.42578125" style="164" customWidth="1"/>
    <col min="9219" max="9219" width="9.140625" style="164" customWidth="1"/>
    <col min="9220" max="9221" width="17.85546875" style="164" customWidth="1"/>
    <col min="9222" max="9222" width="2" style="164" customWidth="1"/>
    <col min="9223" max="9223" width="7.28515625" style="164" customWidth="1"/>
    <col min="9224" max="9224" width="6.85546875" style="164" customWidth="1"/>
    <col min="9225" max="9467" width="9.140625" style="164"/>
    <col min="9468" max="9468" width="1.85546875" style="164" customWidth="1"/>
    <col min="9469" max="9469" width="9.140625" style="164" customWidth="1"/>
    <col min="9470" max="9470" width="4.140625" style="164" customWidth="1"/>
    <col min="9471" max="9471" width="29.7109375" style="164" customWidth="1"/>
    <col min="9472" max="9472" width="17.85546875" style="164" customWidth="1"/>
    <col min="9473" max="9473" width="18.140625" style="164" customWidth="1"/>
    <col min="9474" max="9474" width="6.42578125" style="164" customWidth="1"/>
    <col min="9475" max="9475" width="9.140625" style="164" customWidth="1"/>
    <col min="9476" max="9477" width="17.85546875" style="164" customWidth="1"/>
    <col min="9478" max="9478" width="2" style="164" customWidth="1"/>
    <col min="9479" max="9479" width="7.28515625" style="164" customWidth="1"/>
    <col min="9480" max="9480" width="6.85546875" style="164" customWidth="1"/>
    <col min="9481" max="9723" width="9.140625" style="164"/>
    <col min="9724" max="9724" width="1.85546875" style="164" customWidth="1"/>
    <col min="9725" max="9725" width="9.140625" style="164" customWidth="1"/>
    <col min="9726" max="9726" width="4.140625" style="164" customWidth="1"/>
    <col min="9727" max="9727" width="29.7109375" style="164" customWidth="1"/>
    <col min="9728" max="9728" width="17.85546875" style="164" customWidth="1"/>
    <col min="9729" max="9729" width="18.140625" style="164" customWidth="1"/>
    <col min="9730" max="9730" width="6.42578125" style="164" customWidth="1"/>
    <col min="9731" max="9731" width="9.140625" style="164" customWidth="1"/>
    <col min="9732" max="9733" width="17.85546875" style="164" customWidth="1"/>
    <col min="9734" max="9734" width="2" style="164" customWidth="1"/>
    <col min="9735" max="9735" width="7.28515625" style="164" customWidth="1"/>
    <col min="9736" max="9736" width="6.85546875" style="164" customWidth="1"/>
    <col min="9737" max="9979" width="9.140625" style="164"/>
    <col min="9980" max="9980" width="1.85546875" style="164" customWidth="1"/>
    <col min="9981" max="9981" width="9.140625" style="164" customWidth="1"/>
    <col min="9982" max="9982" width="4.140625" style="164" customWidth="1"/>
    <col min="9983" max="9983" width="29.7109375" style="164" customWidth="1"/>
    <col min="9984" max="9984" width="17.85546875" style="164" customWidth="1"/>
    <col min="9985" max="9985" width="18.140625" style="164" customWidth="1"/>
    <col min="9986" max="9986" width="6.42578125" style="164" customWidth="1"/>
    <col min="9987" max="9987" width="9.140625" style="164" customWidth="1"/>
    <col min="9988" max="9989" width="17.85546875" style="164" customWidth="1"/>
    <col min="9990" max="9990" width="2" style="164" customWidth="1"/>
    <col min="9991" max="9991" width="7.28515625" style="164" customWidth="1"/>
    <col min="9992" max="9992" width="6.85546875" style="164" customWidth="1"/>
    <col min="9993" max="10235" width="9.140625" style="164"/>
    <col min="10236" max="10236" width="1.85546875" style="164" customWidth="1"/>
    <col min="10237" max="10237" width="9.140625" style="164" customWidth="1"/>
    <col min="10238" max="10238" width="4.140625" style="164" customWidth="1"/>
    <col min="10239" max="10239" width="29.7109375" style="164" customWidth="1"/>
    <col min="10240" max="10240" width="17.85546875" style="164" customWidth="1"/>
    <col min="10241" max="10241" width="18.140625" style="164" customWidth="1"/>
    <col min="10242" max="10242" width="6.42578125" style="164" customWidth="1"/>
    <col min="10243" max="10243" width="9.140625" style="164" customWidth="1"/>
    <col min="10244" max="10245" width="17.85546875" style="164" customWidth="1"/>
    <col min="10246" max="10246" width="2" style="164" customWidth="1"/>
    <col min="10247" max="10247" width="7.28515625" style="164" customWidth="1"/>
    <col min="10248" max="10248" width="6.85546875" style="164" customWidth="1"/>
    <col min="10249" max="10491" width="9.140625" style="164"/>
    <col min="10492" max="10492" width="1.85546875" style="164" customWidth="1"/>
    <col min="10493" max="10493" width="9.140625" style="164" customWidth="1"/>
    <col min="10494" max="10494" width="4.140625" style="164" customWidth="1"/>
    <col min="10495" max="10495" width="29.7109375" style="164" customWidth="1"/>
    <col min="10496" max="10496" width="17.85546875" style="164" customWidth="1"/>
    <col min="10497" max="10497" width="18.140625" style="164" customWidth="1"/>
    <col min="10498" max="10498" width="6.42578125" style="164" customWidth="1"/>
    <col min="10499" max="10499" width="9.140625" style="164" customWidth="1"/>
    <col min="10500" max="10501" width="17.85546875" style="164" customWidth="1"/>
    <col min="10502" max="10502" width="2" style="164" customWidth="1"/>
    <col min="10503" max="10503" width="7.28515625" style="164" customWidth="1"/>
    <col min="10504" max="10504" width="6.85546875" style="164" customWidth="1"/>
    <col min="10505" max="10747" width="9.140625" style="164"/>
    <col min="10748" max="10748" width="1.85546875" style="164" customWidth="1"/>
    <col min="10749" max="10749" width="9.140625" style="164" customWidth="1"/>
    <col min="10750" max="10750" width="4.140625" style="164" customWidth="1"/>
    <col min="10751" max="10751" width="29.7109375" style="164" customWidth="1"/>
    <col min="10752" max="10752" width="17.85546875" style="164" customWidth="1"/>
    <col min="10753" max="10753" width="18.140625" style="164" customWidth="1"/>
    <col min="10754" max="10754" width="6.42578125" style="164" customWidth="1"/>
    <col min="10755" max="10755" width="9.140625" style="164" customWidth="1"/>
    <col min="10756" max="10757" width="17.85546875" style="164" customWidth="1"/>
    <col min="10758" max="10758" width="2" style="164" customWidth="1"/>
    <col min="10759" max="10759" width="7.28515625" style="164" customWidth="1"/>
    <col min="10760" max="10760" width="6.85546875" style="164" customWidth="1"/>
    <col min="10761" max="11003" width="9.140625" style="164"/>
    <col min="11004" max="11004" width="1.85546875" style="164" customWidth="1"/>
    <col min="11005" max="11005" width="9.140625" style="164" customWidth="1"/>
    <col min="11006" max="11006" width="4.140625" style="164" customWidth="1"/>
    <col min="11007" max="11007" width="29.7109375" style="164" customWidth="1"/>
    <col min="11008" max="11008" width="17.85546875" style="164" customWidth="1"/>
    <col min="11009" max="11009" width="18.140625" style="164" customWidth="1"/>
    <col min="11010" max="11010" width="6.42578125" style="164" customWidth="1"/>
    <col min="11011" max="11011" width="9.140625" style="164" customWidth="1"/>
    <col min="11012" max="11013" width="17.85546875" style="164" customWidth="1"/>
    <col min="11014" max="11014" width="2" style="164" customWidth="1"/>
    <col min="11015" max="11015" width="7.28515625" style="164" customWidth="1"/>
    <col min="11016" max="11016" width="6.85546875" style="164" customWidth="1"/>
    <col min="11017" max="11259" width="9.140625" style="164"/>
    <col min="11260" max="11260" width="1.85546875" style="164" customWidth="1"/>
    <col min="11261" max="11261" width="9.140625" style="164" customWidth="1"/>
    <col min="11262" max="11262" width="4.140625" style="164" customWidth="1"/>
    <col min="11263" max="11263" width="29.7109375" style="164" customWidth="1"/>
    <col min="11264" max="11264" width="17.85546875" style="164" customWidth="1"/>
    <col min="11265" max="11265" width="18.140625" style="164" customWidth="1"/>
    <col min="11266" max="11266" width="6.42578125" style="164" customWidth="1"/>
    <col min="11267" max="11267" width="9.140625" style="164" customWidth="1"/>
    <col min="11268" max="11269" width="17.85546875" style="164" customWidth="1"/>
    <col min="11270" max="11270" width="2" style="164" customWidth="1"/>
    <col min="11271" max="11271" width="7.28515625" style="164" customWidth="1"/>
    <col min="11272" max="11272" width="6.85546875" style="164" customWidth="1"/>
    <col min="11273" max="11515" width="9.140625" style="164"/>
    <col min="11516" max="11516" width="1.85546875" style="164" customWidth="1"/>
    <col min="11517" max="11517" width="9.140625" style="164" customWidth="1"/>
    <col min="11518" max="11518" width="4.140625" style="164" customWidth="1"/>
    <col min="11519" max="11519" width="29.7109375" style="164" customWidth="1"/>
    <col min="11520" max="11520" width="17.85546875" style="164" customWidth="1"/>
    <col min="11521" max="11521" width="18.140625" style="164" customWidth="1"/>
    <col min="11522" max="11522" width="6.42578125" style="164" customWidth="1"/>
    <col min="11523" max="11523" width="9.140625" style="164" customWidth="1"/>
    <col min="11524" max="11525" width="17.85546875" style="164" customWidth="1"/>
    <col min="11526" max="11526" width="2" style="164" customWidth="1"/>
    <col min="11527" max="11527" width="7.28515625" style="164" customWidth="1"/>
    <col min="11528" max="11528" width="6.85546875" style="164" customWidth="1"/>
    <col min="11529" max="11771" width="9.140625" style="164"/>
    <col min="11772" max="11772" width="1.85546875" style="164" customWidth="1"/>
    <col min="11773" max="11773" width="9.140625" style="164" customWidth="1"/>
    <col min="11774" max="11774" width="4.140625" style="164" customWidth="1"/>
    <col min="11775" max="11775" width="29.7109375" style="164" customWidth="1"/>
    <col min="11776" max="11776" width="17.85546875" style="164" customWidth="1"/>
    <col min="11777" max="11777" width="18.140625" style="164" customWidth="1"/>
    <col min="11778" max="11778" width="6.42578125" style="164" customWidth="1"/>
    <col min="11779" max="11779" width="9.140625" style="164" customWidth="1"/>
    <col min="11780" max="11781" width="17.85546875" style="164" customWidth="1"/>
    <col min="11782" max="11782" width="2" style="164" customWidth="1"/>
    <col min="11783" max="11783" width="7.28515625" style="164" customWidth="1"/>
    <col min="11784" max="11784" width="6.85546875" style="164" customWidth="1"/>
    <col min="11785" max="12027" width="9.140625" style="164"/>
    <col min="12028" max="12028" width="1.85546875" style="164" customWidth="1"/>
    <col min="12029" max="12029" width="9.140625" style="164" customWidth="1"/>
    <col min="12030" max="12030" width="4.140625" style="164" customWidth="1"/>
    <col min="12031" max="12031" width="29.7109375" style="164" customWidth="1"/>
    <col min="12032" max="12032" width="17.85546875" style="164" customWidth="1"/>
    <col min="12033" max="12033" width="18.140625" style="164" customWidth="1"/>
    <col min="12034" max="12034" width="6.42578125" style="164" customWidth="1"/>
    <col min="12035" max="12035" width="9.140625" style="164" customWidth="1"/>
    <col min="12036" max="12037" width="17.85546875" style="164" customWidth="1"/>
    <col min="12038" max="12038" width="2" style="164" customWidth="1"/>
    <col min="12039" max="12039" width="7.28515625" style="164" customWidth="1"/>
    <col min="12040" max="12040" width="6.85546875" style="164" customWidth="1"/>
    <col min="12041" max="12283" width="9.140625" style="164"/>
    <col min="12284" max="12284" width="1.85546875" style="164" customWidth="1"/>
    <col min="12285" max="12285" width="9.140625" style="164" customWidth="1"/>
    <col min="12286" max="12286" width="4.140625" style="164" customWidth="1"/>
    <col min="12287" max="12287" width="29.7109375" style="164" customWidth="1"/>
    <col min="12288" max="12288" width="17.85546875" style="164" customWidth="1"/>
    <col min="12289" max="12289" width="18.140625" style="164" customWidth="1"/>
    <col min="12290" max="12290" width="6.42578125" style="164" customWidth="1"/>
    <col min="12291" max="12291" width="9.140625" style="164" customWidth="1"/>
    <col min="12292" max="12293" width="17.85546875" style="164" customWidth="1"/>
    <col min="12294" max="12294" width="2" style="164" customWidth="1"/>
    <col min="12295" max="12295" width="7.28515625" style="164" customWidth="1"/>
    <col min="12296" max="12296" width="6.85546875" style="164" customWidth="1"/>
    <col min="12297" max="12539" width="9.140625" style="164"/>
    <col min="12540" max="12540" width="1.85546875" style="164" customWidth="1"/>
    <col min="12541" max="12541" width="9.140625" style="164" customWidth="1"/>
    <col min="12542" max="12542" width="4.140625" style="164" customWidth="1"/>
    <col min="12543" max="12543" width="29.7109375" style="164" customWidth="1"/>
    <col min="12544" max="12544" width="17.85546875" style="164" customWidth="1"/>
    <col min="12545" max="12545" width="18.140625" style="164" customWidth="1"/>
    <col min="12546" max="12546" width="6.42578125" style="164" customWidth="1"/>
    <col min="12547" max="12547" width="9.140625" style="164" customWidth="1"/>
    <col min="12548" max="12549" width="17.85546875" style="164" customWidth="1"/>
    <col min="12550" max="12550" width="2" style="164" customWidth="1"/>
    <col min="12551" max="12551" width="7.28515625" style="164" customWidth="1"/>
    <col min="12552" max="12552" width="6.85546875" style="164" customWidth="1"/>
    <col min="12553" max="12795" width="9.140625" style="164"/>
    <col min="12796" max="12796" width="1.85546875" style="164" customWidth="1"/>
    <col min="12797" max="12797" width="9.140625" style="164" customWidth="1"/>
    <col min="12798" max="12798" width="4.140625" style="164" customWidth="1"/>
    <col min="12799" max="12799" width="29.7109375" style="164" customWidth="1"/>
    <col min="12800" max="12800" width="17.85546875" style="164" customWidth="1"/>
    <col min="12801" max="12801" width="18.140625" style="164" customWidth="1"/>
    <col min="12802" max="12802" width="6.42578125" style="164" customWidth="1"/>
    <col min="12803" max="12803" width="9.140625" style="164" customWidth="1"/>
    <col min="12804" max="12805" width="17.85546875" style="164" customWidth="1"/>
    <col min="12806" max="12806" width="2" style="164" customWidth="1"/>
    <col min="12807" max="12807" width="7.28515625" style="164" customWidth="1"/>
    <col min="12808" max="12808" width="6.85546875" style="164" customWidth="1"/>
    <col min="12809" max="13051" width="9.140625" style="164"/>
    <col min="13052" max="13052" width="1.85546875" style="164" customWidth="1"/>
    <col min="13053" max="13053" width="9.140625" style="164" customWidth="1"/>
    <col min="13054" max="13054" width="4.140625" style="164" customWidth="1"/>
    <col min="13055" max="13055" width="29.7109375" style="164" customWidth="1"/>
    <col min="13056" max="13056" width="17.85546875" style="164" customWidth="1"/>
    <col min="13057" max="13057" width="18.140625" style="164" customWidth="1"/>
    <col min="13058" max="13058" width="6.42578125" style="164" customWidth="1"/>
    <col min="13059" max="13059" width="9.140625" style="164" customWidth="1"/>
    <col min="13060" max="13061" width="17.85546875" style="164" customWidth="1"/>
    <col min="13062" max="13062" width="2" style="164" customWidth="1"/>
    <col min="13063" max="13063" width="7.28515625" style="164" customWidth="1"/>
    <col min="13064" max="13064" width="6.85546875" style="164" customWidth="1"/>
    <col min="13065" max="13307" width="9.140625" style="164"/>
    <col min="13308" max="13308" width="1.85546875" style="164" customWidth="1"/>
    <col min="13309" max="13309" width="9.140625" style="164" customWidth="1"/>
    <col min="13310" max="13310" width="4.140625" style="164" customWidth="1"/>
    <col min="13311" max="13311" width="29.7109375" style="164" customWidth="1"/>
    <col min="13312" max="13312" width="17.85546875" style="164" customWidth="1"/>
    <col min="13313" max="13313" width="18.140625" style="164" customWidth="1"/>
    <col min="13314" max="13314" width="6.42578125" style="164" customWidth="1"/>
    <col min="13315" max="13315" width="9.140625" style="164" customWidth="1"/>
    <col min="13316" max="13317" width="17.85546875" style="164" customWidth="1"/>
    <col min="13318" max="13318" width="2" style="164" customWidth="1"/>
    <col min="13319" max="13319" width="7.28515625" style="164" customWidth="1"/>
    <col min="13320" max="13320" width="6.85546875" style="164" customWidth="1"/>
    <col min="13321" max="13563" width="9.140625" style="164"/>
    <col min="13564" max="13564" width="1.85546875" style="164" customWidth="1"/>
    <col min="13565" max="13565" width="9.140625" style="164" customWidth="1"/>
    <col min="13566" max="13566" width="4.140625" style="164" customWidth="1"/>
    <col min="13567" max="13567" width="29.7109375" style="164" customWidth="1"/>
    <col min="13568" max="13568" width="17.85546875" style="164" customWidth="1"/>
    <col min="13569" max="13569" width="18.140625" style="164" customWidth="1"/>
    <col min="13570" max="13570" width="6.42578125" style="164" customWidth="1"/>
    <col min="13571" max="13571" width="9.140625" style="164" customWidth="1"/>
    <col min="13572" max="13573" width="17.85546875" style="164" customWidth="1"/>
    <col min="13574" max="13574" width="2" style="164" customWidth="1"/>
    <col min="13575" max="13575" width="7.28515625" style="164" customWidth="1"/>
    <col min="13576" max="13576" width="6.85546875" style="164" customWidth="1"/>
    <col min="13577" max="13819" width="9.140625" style="164"/>
    <col min="13820" max="13820" width="1.85546875" style="164" customWidth="1"/>
    <col min="13821" max="13821" width="9.140625" style="164" customWidth="1"/>
    <col min="13822" max="13822" width="4.140625" style="164" customWidth="1"/>
    <col min="13823" max="13823" width="29.7109375" style="164" customWidth="1"/>
    <col min="13824" max="13824" width="17.85546875" style="164" customWidth="1"/>
    <col min="13825" max="13825" width="18.140625" style="164" customWidth="1"/>
    <col min="13826" max="13826" width="6.42578125" style="164" customWidth="1"/>
    <col min="13827" max="13827" width="9.140625" style="164" customWidth="1"/>
    <col min="13828" max="13829" width="17.85546875" style="164" customWidth="1"/>
    <col min="13830" max="13830" width="2" style="164" customWidth="1"/>
    <col min="13831" max="13831" width="7.28515625" style="164" customWidth="1"/>
    <col min="13832" max="13832" width="6.85546875" style="164" customWidth="1"/>
    <col min="13833" max="14075" width="9.140625" style="164"/>
    <col min="14076" max="14076" width="1.85546875" style="164" customWidth="1"/>
    <col min="14077" max="14077" width="9.140625" style="164" customWidth="1"/>
    <col min="14078" max="14078" width="4.140625" style="164" customWidth="1"/>
    <col min="14079" max="14079" width="29.7109375" style="164" customWidth="1"/>
    <col min="14080" max="14080" width="17.85546875" style="164" customWidth="1"/>
    <col min="14081" max="14081" width="18.140625" style="164" customWidth="1"/>
    <col min="14082" max="14082" width="6.42578125" style="164" customWidth="1"/>
    <col min="14083" max="14083" width="9.140625" style="164" customWidth="1"/>
    <col min="14084" max="14085" width="17.85546875" style="164" customWidth="1"/>
    <col min="14086" max="14086" width="2" style="164" customWidth="1"/>
    <col min="14087" max="14087" width="7.28515625" style="164" customWidth="1"/>
    <col min="14088" max="14088" width="6.85546875" style="164" customWidth="1"/>
    <col min="14089" max="14331" width="9.140625" style="164"/>
    <col min="14332" max="14332" width="1.85546875" style="164" customWidth="1"/>
    <col min="14333" max="14333" width="9.140625" style="164" customWidth="1"/>
    <col min="14334" max="14334" width="4.140625" style="164" customWidth="1"/>
    <col min="14335" max="14335" width="29.7109375" style="164" customWidth="1"/>
    <col min="14336" max="14336" width="17.85546875" style="164" customWidth="1"/>
    <col min="14337" max="14337" width="18.140625" style="164" customWidth="1"/>
    <col min="14338" max="14338" width="6.42578125" style="164" customWidth="1"/>
    <col min="14339" max="14339" width="9.140625" style="164" customWidth="1"/>
    <col min="14340" max="14341" width="17.85546875" style="164" customWidth="1"/>
    <col min="14342" max="14342" width="2" style="164" customWidth="1"/>
    <col min="14343" max="14343" width="7.28515625" style="164" customWidth="1"/>
    <col min="14344" max="14344" width="6.85546875" style="164" customWidth="1"/>
    <col min="14345" max="14587" width="9.140625" style="164"/>
    <col min="14588" max="14588" width="1.85546875" style="164" customWidth="1"/>
    <col min="14589" max="14589" width="9.140625" style="164" customWidth="1"/>
    <col min="14590" max="14590" width="4.140625" style="164" customWidth="1"/>
    <col min="14591" max="14591" width="29.7109375" style="164" customWidth="1"/>
    <col min="14592" max="14592" width="17.85546875" style="164" customWidth="1"/>
    <col min="14593" max="14593" width="18.140625" style="164" customWidth="1"/>
    <col min="14594" max="14594" width="6.42578125" style="164" customWidth="1"/>
    <col min="14595" max="14595" width="9.140625" style="164" customWidth="1"/>
    <col min="14596" max="14597" width="17.85546875" style="164" customWidth="1"/>
    <col min="14598" max="14598" width="2" style="164" customWidth="1"/>
    <col min="14599" max="14599" width="7.28515625" style="164" customWidth="1"/>
    <col min="14600" max="14600" width="6.85546875" style="164" customWidth="1"/>
    <col min="14601" max="14843" width="9.140625" style="164"/>
    <col min="14844" max="14844" width="1.85546875" style="164" customWidth="1"/>
    <col min="14845" max="14845" width="9.140625" style="164" customWidth="1"/>
    <col min="14846" max="14846" width="4.140625" style="164" customWidth="1"/>
    <col min="14847" max="14847" width="29.7109375" style="164" customWidth="1"/>
    <col min="14848" max="14848" width="17.85546875" style="164" customWidth="1"/>
    <col min="14849" max="14849" width="18.140625" style="164" customWidth="1"/>
    <col min="14850" max="14850" width="6.42578125" style="164" customWidth="1"/>
    <col min="14851" max="14851" width="9.140625" style="164" customWidth="1"/>
    <col min="14852" max="14853" width="17.85546875" style="164" customWidth="1"/>
    <col min="14854" max="14854" width="2" style="164" customWidth="1"/>
    <col min="14855" max="14855" width="7.28515625" style="164" customWidth="1"/>
    <col min="14856" max="14856" width="6.85546875" style="164" customWidth="1"/>
    <col min="14857" max="15099" width="9.140625" style="164"/>
    <col min="15100" max="15100" width="1.85546875" style="164" customWidth="1"/>
    <col min="15101" max="15101" width="9.140625" style="164" customWidth="1"/>
    <col min="15102" max="15102" width="4.140625" style="164" customWidth="1"/>
    <col min="15103" max="15103" width="29.7109375" style="164" customWidth="1"/>
    <col min="15104" max="15104" width="17.85546875" style="164" customWidth="1"/>
    <col min="15105" max="15105" width="18.140625" style="164" customWidth="1"/>
    <col min="15106" max="15106" width="6.42578125" style="164" customWidth="1"/>
    <col min="15107" max="15107" width="9.140625" style="164" customWidth="1"/>
    <col min="15108" max="15109" width="17.85546875" style="164" customWidth="1"/>
    <col min="15110" max="15110" width="2" style="164" customWidth="1"/>
    <col min="15111" max="15111" width="7.28515625" style="164" customWidth="1"/>
    <col min="15112" max="15112" width="6.85546875" style="164" customWidth="1"/>
    <col min="15113" max="15355" width="9.140625" style="164"/>
    <col min="15356" max="15356" width="1.85546875" style="164" customWidth="1"/>
    <col min="15357" max="15357" width="9.140625" style="164" customWidth="1"/>
    <col min="15358" max="15358" width="4.140625" style="164" customWidth="1"/>
    <col min="15359" max="15359" width="29.7109375" style="164" customWidth="1"/>
    <col min="15360" max="15360" width="17.85546875" style="164" customWidth="1"/>
    <col min="15361" max="15361" width="18.140625" style="164" customWidth="1"/>
    <col min="15362" max="15362" width="6.42578125" style="164" customWidth="1"/>
    <col min="15363" max="15363" width="9.140625" style="164" customWidth="1"/>
    <col min="15364" max="15365" width="17.85546875" style="164" customWidth="1"/>
    <col min="15366" max="15366" width="2" style="164" customWidth="1"/>
    <col min="15367" max="15367" width="7.28515625" style="164" customWidth="1"/>
    <col min="15368" max="15368" width="6.85546875" style="164" customWidth="1"/>
    <col min="15369" max="15611" width="9.140625" style="164"/>
    <col min="15612" max="15612" width="1.85546875" style="164" customWidth="1"/>
    <col min="15613" max="15613" width="9.140625" style="164" customWidth="1"/>
    <col min="15614" max="15614" width="4.140625" style="164" customWidth="1"/>
    <col min="15615" max="15615" width="29.7109375" style="164" customWidth="1"/>
    <col min="15616" max="15616" width="17.85546875" style="164" customWidth="1"/>
    <col min="15617" max="15617" width="18.140625" style="164" customWidth="1"/>
    <col min="15618" max="15618" width="6.42578125" style="164" customWidth="1"/>
    <col min="15619" max="15619" width="9.140625" style="164" customWidth="1"/>
    <col min="15620" max="15621" width="17.85546875" style="164" customWidth="1"/>
    <col min="15622" max="15622" width="2" style="164" customWidth="1"/>
    <col min="15623" max="15623" width="7.28515625" style="164" customWidth="1"/>
    <col min="15624" max="15624" width="6.85546875" style="164" customWidth="1"/>
    <col min="15625" max="15867" width="9.140625" style="164"/>
    <col min="15868" max="15868" width="1.85546875" style="164" customWidth="1"/>
    <col min="15869" max="15869" width="9.140625" style="164" customWidth="1"/>
    <col min="15870" max="15870" width="4.140625" style="164" customWidth="1"/>
    <col min="15871" max="15871" width="29.7109375" style="164" customWidth="1"/>
    <col min="15872" max="15872" width="17.85546875" style="164" customWidth="1"/>
    <col min="15873" max="15873" width="18.140625" style="164" customWidth="1"/>
    <col min="15874" max="15874" width="6.42578125" style="164" customWidth="1"/>
    <col min="15875" max="15875" width="9.140625" style="164" customWidth="1"/>
    <col min="15876" max="15877" width="17.85546875" style="164" customWidth="1"/>
    <col min="15878" max="15878" width="2" style="164" customWidth="1"/>
    <col min="15879" max="15879" width="7.28515625" style="164" customWidth="1"/>
    <col min="15880" max="15880" width="6.85546875" style="164" customWidth="1"/>
    <col min="15881" max="16123" width="9.140625" style="164"/>
    <col min="16124" max="16124" width="1.85546875" style="164" customWidth="1"/>
    <col min="16125" max="16125" width="9.140625" style="164" customWidth="1"/>
    <col min="16126" max="16126" width="4.140625" style="164" customWidth="1"/>
    <col min="16127" max="16127" width="29.7109375" style="164" customWidth="1"/>
    <col min="16128" max="16128" width="17.85546875" style="164" customWidth="1"/>
    <col min="16129" max="16129" width="18.140625" style="164" customWidth="1"/>
    <col min="16130" max="16130" width="6.42578125" style="164" customWidth="1"/>
    <col min="16131" max="16131" width="9.140625" style="164" customWidth="1"/>
    <col min="16132" max="16133" width="17.85546875" style="164" customWidth="1"/>
    <col min="16134" max="16134" width="2" style="164" customWidth="1"/>
    <col min="16135" max="16135" width="7.28515625" style="164" customWidth="1"/>
    <col min="16136" max="16136" width="6.85546875" style="164" customWidth="1"/>
    <col min="16137" max="16384" width="9.140625" style="164"/>
  </cols>
  <sheetData>
    <row r="1" spans="1:8" s="149" customFormat="1" ht="20.100000000000001" customHeight="1">
      <c r="B1" s="167" t="s">
        <v>594</v>
      </c>
      <c r="C1" s="151"/>
      <c r="D1" s="151"/>
      <c r="E1" s="151"/>
      <c r="G1" s="152"/>
      <c r="H1" s="152"/>
    </row>
    <row r="2" spans="1:8" s="149" customFormat="1" ht="20.100000000000001" customHeight="1">
      <c r="B2" s="300" t="s">
        <v>615</v>
      </c>
      <c r="C2" s="516" t="s">
        <v>616</v>
      </c>
      <c r="D2" s="516"/>
      <c r="E2" s="516"/>
      <c r="F2" s="151"/>
      <c r="G2" s="151"/>
      <c r="H2" s="151"/>
    </row>
    <row r="3" spans="1:8" s="158" customFormat="1" ht="30" customHeight="1">
      <c r="A3" s="154" t="s">
        <v>109</v>
      </c>
      <c r="B3" s="155" t="s">
        <v>121</v>
      </c>
      <c r="C3" s="156" t="s">
        <v>122</v>
      </c>
      <c r="D3" s="517" t="s">
        <v>110</v>
      </c>
      <c r="E3" s="518"/>
      <c r="F3" s="157" t="s">
        <v>102</v>
      </c>
      <c r="G3" s="299" t="s">
        <v>123</v>
      </c>
      <c r="H3" s="157" t="s">
        <v>124</v>
      </c>
    </row>
    <row r="4" spans="1:8" s="159" customFormat="1" ht="15.95" customHeight="1">
      <c r="A4" s="508">
        <f>ROW()-3</f>
        <v>1</v>
      </c>
      <c r="B4" s="510" t="str">
        <f>'1.機器費'!A9</f>
        <v>柱上気中開閉器</v>
      </c>
      <c r="C4" s="519" t="str">
        <f>'1.機器費'!B9</f>
        <v>7.2kV　200A
鋼板製 VT内蔵GR付 方向性</v>
      </c>
      <c r="D4" s="502">
        <v>1</v>
      </c>
      <c r="E4" s="504" t="s">
        <v>333</v>
      </c>
      <c r="F4" s="506">
        <f>1160000-30000</f>
        <v>1130000</v>
      </c>
      <c r="G4" s="499">
        <v>49</v>
      </c>
      <c r="H4" s="498" t="s">
        <v>541</v>
      </c>
    </row>
    <row r="5" spans="1:8" s="159" customFormat="1" ht="15.95" customHeight="1">
      <c r="A5" s="509"/>
      <c r="B5" s="511"/>
      <c r="C5" s="520"/>
      <c r="D5" s="503"/>
      <c r="E5" s="505"/>
      <c r="F5" s="507"/>
      <c r="G5" s="499"/>
      <c r="H5" s="499"/>
    </row>
    <row r="6" spans="1:8" s="159" customFormat="1" ht="15.95" customHeight="1">
      <c r="A6" s="508">
        <f>ROW()-4</f>
        <v>2</v>
      </c>
      <c r="B6" s="510" t="str">
        <f>'1.機器費'!A10</f>
        <v>高圧受電盤</v>
      </c>
      <c r="C6" s="500" t="str">
        <f>'1.機器費'!B10</f>
        <v>屋外閉鎖自立型（JEM-1425 CY形）　
W800mm×H2400mm×D2000mm（参考）</v>
      </c>
      <c r="D6" s="502">
        <v>1</v>
      </c>
      <c r="E6" s="504" t="s">
        <v>282</v>
      </c>
      <c r="F6" s="506">
        <f>9700000-60000</f>
        <v>9640000</v>
      </c>
      <c r="G6" s="499">
        <v>1500</v>
      </c>
      <c r="H6" s="498" t="s">
        <v>541</v>
      </c>
    </row>
    <row r="7" spans="1:8" s="159" customFormat="1" ht="15.95" customHeight="1">
      <c r="A7" s="509"/>
      <c r="B7" s="511"/>
      <c r="C7" s="501"/>
      <c r="D7" s="503"/>
      <c r="E7" s="505"/>
      <c r="F7" s="507"/>
      <c r="G7" s="499"/>
      <c r="H7" s="499"/>
    </row>
    <row r="8" spans="1:8" s="159" customFormat="1" ht="15.95" customHeight="1">
      <c r="A8" s="508">
        <f>ROW()-5</f>
        <v>3</v>
      </c>
      <c r="B8" s="510" t="str">
        <f>'1.機器費'!A11</f>
        <v>低圧配電盤</v>
      </c>
      <c r="C8" s="512" t="str">
        <f>'1.機器費'!B11</f>
        <v>屋外閉鎖自立型（JEM-1425 CY形）　W800mm×H2400mm×D2000mm（参考）</v>
      </c>
      <c r="D8" s="502">
        <v>1</v>
      </c>
      <c r="E8" s="504" t="s">
        <v>282</v>
      </c>
      <c r="F8" s="506">
        <f>11900000-60000</f>
        <v>11840000</v>
      </c>
      <c r="G8" s="514">
        <v>1000</v>
      </c>
      <c r="H8" s="498" t="s">
        <v>541</v>
      </c>
    </row>
    <row r="9" spans="1:8" s="159" customFormat="1" ht="15.95" customHeight="1">
      <c r="A9" s="509"/>
      <c r="B9" s="511"/>
      <c r="C9" s="513"/>
      <c r="D9" s="503"/>
      <c r="E9" s="505"/>
      <c r="F9" s="507"/>
      <c r="G9" s="515"/>
      <c r="H9" s="499"/>
    </row>
    <row r="10" spans="1:8" s="159" customFormat="1" ht="15.95" customHeight="1">
      <c r="A10" s="508">
        <f>ROW()-6</f>
        <v>4</v>
      </c>
      <c r="B10" s="510" t="str">
        <f>'1.機器費'!A12</f>
        <v>ポンプ盤</v>
      </c>
      <c r="C10" s="512" t="str">
        <f>'1.機器費'!B12</f>
        <v>屋外閉鎖自立型（JEM-1265 CX形）
W1600mm×H2500mm×D800mm（参考）</v>
      </c>
      <c r="D10" s="502">
        <v>1</v>
      </c>
      <c r="E10" s="504" t="s">
        <v>279</v>
      </c>
      <c r="F10" s="506">
        <f>30900000-60000</f>
        <v>30840000</v>
      </c>
      <c r="G10" s="514">
        <v>900</v>
      </c>
      <c r="H10" s="498" t="s">
        <v>541</v>
      </c>
    </row>
    <row r="11" spans="1:8" s="159" customFormat="1" ht="15.95" customHeight="1">
      <c r="A11" s="509"/>
      <c r="B11" s="511"/>
      <c r="C11" s="513"/>
      <c r="D11" s="503"/>
      <c r="E11" s="505"/>
      <c r="F11" s="507"/>
      <c r="G11" s="515"/>
      <c r="H11" s="499"/>
    </row>
    <row r="12" spans="1:8" s="159" customFormat="1" ht="15.95" customHeight="1">
      <c r="A12" s="508">
        <f>ROW()-7</f>
        <v>5</v>
      </c>
      <c r="B12" s="510" t="str">
        <f>'1.機器費'!A13</f>
        <v>補機盤</v>
      </c>
      <c r="C12" s="512" t="str">
        <f>'1.機器費'!B13</f>
        <v>屋外閉鎖自立型（JEM-1265 CX形）
W1600mm×H2500mm×D800mm（参考）</v>
      </c>
      <c r="D12" s="502">
        <v>1</v>
      </c>
      <c r="E12" s="504" t="s">
        <v>279</v>
      </c>
      <c r="F12" s="506">
        <f>12600000-60000</f>
        <v>12540000</v>
      </c>
      <c r="G12" s="514">
        <v>670</v>
      </c>
      <c r="H12" s="498" t="s">
        <v>541</v>
      </c>
    </row>
    <row r="13" spans="1:8" s="159" customFormat="1" ht="15.95" customHeight="1">
      <c r="A13" s="509"/>
      <c r="B13" s="511"/>
      <c r="C13" s="513"/>
      <c r="D13" s="503"/>
      <c r="E13" s="505"/>
      <c r="F13" s="507"/>
      <c r="G13" s="515"/>
      <c r="H13" s="499"/>
    </row>
    <row r="14" spans="1:8" s="159" customFormat="1" ht="15.95" customHeight="1">
      <c r="A14" s="508">
        <f>ROW()-8</f>
        <v>6</v>
      </c>
      <c r="B14" s="510" t="str">
        <f>'1.機器費'!A14</f>
        <v>水路水位計（１）</v>
      </c>
      <c r="C14" s="519" t="str">
        <f>'1.機器費'!B14</f>
        <v>投込圧力式</v>
      </c>
      <c r="D14" s="502">
        <v>1</v>
      </c>
      <c r="E14" s="504" t="s">
        <v>42</v>
      </c>
      <c r="F14" s="506">
        <f>1200000-20000</f>
        <v>1180000</v>
      </c>
      <c r="G14" s="521">
        <v>1.4</v>
      </c>
      <c r="H14" s="498" t="s">
        <v>541</v>
      </c>
    </row>
    <row r="15" spans="1:8" s="159" customFormat="1" ht="15.95" customHeight="1">
      <c r="A15" s="509"/>
      <c r="B15" s="511"/>
      <c r="C15" s="520"/>
      <c r="D15" s="503"/>
      <c r="E15" s="505"/>
      <c r="F15" s="507"/>
      <c r="G15" s="522"/>
      <c r="H15" s="499"/>
    </row>
    <row r="16" spans="1:8" s="159" customFormat="1" ht="15.95" customHeight="1">
      <c r="A16" s="508">
        <f>ROW()-9</f>
        <v>7</v>
      </c>
      <c r="B16" s="524" t="str">
        <f>'3-8.その他材料'!A39</f>
        <v>水路水位計（２）</v>
      </c>
      <c r="C16" s="524" t="str">
        <f>'3-8.その他材料'!B39</f>
        <v>フリクトレベルスイッチ</v>
      </c>
      <c r="D16" s="502">
        <v>1</v>
      </c>
      <c r="E16" s="504" t="str">
        <f>'3-8.その他材料'!C39</f>
        <v>個</v>
      </c>
      <c r="F16" s="506">
        <v>22000</v>
      </c>
      <c r="G16" s="523">
        <v>2</v>
      </c>
      <c r="H16" s="499" t="s">
        <v>550</v>
      </c>
    </row>
    <row r="17" spans="1:8" s="159" customFormat="1" ht="15.95" customHeight="1">
      <c r="A17" s="509"/>
      <c r="B17" s="511"/>
      <c r="C17" s="511"/>
      <c r="D17" s="503"/>
      <c r="E17" s="505"/>
      <c r="F17" s="507"/>
      <c r="G17" s="523"/>
      <c r="H17" s="499"/>
    </row>
    <row r="18" spans="1:8" s="159" customFormat="1" ht="15.95" customHeight="1">
      <c r="A18" s="508">
        <f>ROW()-10</f>
        <v>8</v>
      </c>
      <c r="B18" s="510" t="str">
        <f>'1.機器費'!A15</f>
        <v>吐出槽水位計</v>
      </c>
      <c r="C18" s="519" t="str">
        <f>'1.機器費'!B15</f>
        <v>投込圧力式</v>
      </c>
      <c r="D18" s="502">
        <v>1</v>
      </c>
      <c r="E18" s="504" t="s">
        <v>42</v>
      </c>
      <c r="F18" s="506">
        <f>1220000-20000</f>
        <v>1200000</v>
      </c>
      <c r="G18" s="523">
        <v>2.1</v>
      </c>
      <c r="H18" s="498" t="s">
        <v>541</v>
      </c>
    </row>
    <row r="19" spans="1:8" s="159" customFormat="1" ht="15.95" customHeight="1">
      <c r="A19" s="509"/>
      <c r="B19" s="511"/>
      <c r="C19" s="520"/>
      <c r="D19" s="503"/>
      <c r="E19" s="505"/>
      <c r="F19" s="507"/>
      <c r="G19" s="522"/>
      <c r="H19" s="499"/>
    </row>
    <row r="20" spans="1:8" s="159" customFormat="1" ht="15.95" customHeight="1">
      <c r="A20" s="508">
        <f>ROW()-11</f>
        <v>9</v>
      </c>
      <c r="B20" s="510" t="str">
        <f>'1.機器費'!A16</f>
        <v>河川水位計</v>
      </c>
      <c r="C20" s="519" t="str">
        <f>'1.機器費'!B16</f>
        <v>投込圧力式</v>
      </c>
      <c r="D20" s="502">
        <v>1</v>
      </c>
      <c r="E20" s="504" t="s">
        <v>42</v>
      </c>
      <c r="F20" s="506">
        <f>1270000-20000</f>
        <v>1250000</v>
      </c>
      <c r="G20" s="521">
        <v>2.7</v>
      </c>
      <c r="H20" s="498" t="s">
        <v>541</v>
      </c>
    </row>
    <row r="21" spans="1:8" s="159" customFormat="1" ht="15.95" customHeight="1">
      <c r="A21" s="509"/>
      <c r="B21" s="511"/>
      <c r="C21" s="520"/>
      <c r="D21" s="503"/>
      <c r="E21" s="505"/>
      <c r="F21" s="507"/>
      <c r="G21" s="522"/>
      <c r="H21" s="499"/>
    </row>
    <row r="22" spans="1:8" s="159" customFormat="1" ht="15.95" customHeight="1">
      <c r="A22" s="508">
        <f>ROW()-12</f>
        <v>10</v>
      </c>
      <c r="B22" s="510" t="str">
        <f>'1.機器費'!A17</f>
        <v>水路流速流向計</v>
      </c>
      <c r="C22" s="519" t="str">
        <f>'1.機器費'!B17</f>
        <v>電磁式</v>
      </c>
      <c r="D22" s="502">
        <v>1</v>
      </c>
      <c r="E22" s="504" t="s">
        <v>42</v>
      </c>
      <c r="F22" s="506">
        <f>980000-20000</f>
        <v>960000</v>
      </c>
      <c r="G22" s="521">
        <v>3.1</v>
      </c>
      <c r="H22" s="498" t="s">
        <v>541</v>
      </c>
    </row>
    <row r="23" spans="1:8" s="159" customFormat="1" ht="15.95" customHeight="1">
      <c r="A23" s="509"/>
      <c r="B23" s="511"/>
      <c r="C23" s="520"/>
      <c r="D23" s="503"/>
      <c r="E23" s="505"/>
      <c r="F23" s="507"/>
      <c r="G23" s="522"/>
      <c r="H23" s="499"/>
    </row>
    <row r="24" spans="1:8" s="159" customFormat="1" ht="15.95" customHeight="1">
      <c r="A24" s="508">
        <f>ROW()-13</f>
        <v>11</v>
      </c>
      <c r="B24" s="510" t="str">
        <f>'1.機器費'!A18</f>
        <v>監視カメラ</v>
      </c>
      <c r="C24" s="519" t="str">
        <f>'1.機器費'!B18</f>
        <v>固定式
ネットワーク設定費含む</v>
      </c>
      <c r="D24" s="502">
        <v>1</v>
      </c>
      <c r="E24" s="504" t="s">
        <v>396</v>
      </c>
      <c r="F24" s="506">
        <v>793333</v>
      </c>
      <c r="G24" s="523">
        <v>2.4</v>
      </c>
      <c r="H24" s="498" t="s">
        <v>542</v>
      </c>
    </row>
    <row r="25" spans="1:8" s="159" customFormat="1" ht="15.95" customHeight="1">
      <c r="A25" s="509"/>
      <c r="B25" s="511"/>
      <c r="C25" s="520"/>
      <c r="D25" s="503"/>
      <c r="E25" s="505"/>
      <c r="F25" s="507"/>
      <c r="G25" s="523"/>
      <c r="H25" s="499"/>
    </row>
    <row r="26" spans="1:8" s="159" customFormat="1" ht="15.95" customHeight="1">
      <c r="A26" s="508">
        <f>ROW()-14</f>
        <v>12</v>
      </c>
      <c r="B26" s="510" t="str">
        <f>'1.機器費'!A19</f>
        <v>カメラ監視装置</v>
      </c>
      <c r="C26" s="519" t="str">
        <f>'1.機器費'!B19</f>
        <v>ネットワーク設定費含む</v>
      </c>
      <c r="D26" s="502">
        <v>1</v>
      </c>
      <c r="E26" s="504" t="s">
        <v>281</v>
      </c>
      <c r="F26" s="506">
        <f>3000000-20000</f>
        <v>2980000</v>
      </c>
      <c r="G26" s="523">
        <f>2.8*2</f>
        <v>5.6</v>
      </c>
      <c r="H26" s="498" t="s">
        <v>542</v>
      </c>
    </row>
    <row r="27" spans="1:8" s="159" customFormat="1" ht="15.95" customHeight="1">
      <c r="A27" s="509"/>
      <c r="B27" s="511"/>
      <c r="C27" s="520"/>
      <c r="D27" s="503"/>
      <c r="E27" s="505"/>
      <c r="F27" s="507"/>
      <c r="G27" s="523"/>
      <c r="H27" s="499"/>
    </row>
    <row r="28" spans="1:8" s="159" customFormat="1" ht="15.95" customHeight="1">
      <c r="A28" s="508">
        <f>ROW()-15</f>
        <v>13</v>
      </c>
      <c r="B28" s="510" t="str">
        <f>'1.機器費'!A20</f>
        <v>遠方監視装置</v>
      </c>
      <c r="C28" s="519" t="str">
        <f>'1.機器費'!B20</f>
        <v>システム設定費含む</v>
      </c>
      <c r="D28" s="502">
        <v>1</v>
      </c>
      <c r="E28" s="504" t="s">
        <v>111</v>
      </c>
      <c r="F28" s="506">
        <f>6700000-20000</f>
        <v>6680000</v>
      </c>
      <c r="G28" s="523">
        <v>2</v>
      </c>
      <c r="H28" s="498" t="s">
        <v>542</v>
      </c>
    </row>
    <row r="29" spans="1:8" s="159" customFormat="1" ht="15.95" customHeight="1">
      <c r="A29" s="509"/>
      <c r="B29" s="511"/>
      <c r="C29" s="520"/>
      <c r="D29" s="503"/>
      <c r="E29" s="505"/>
      <c r="F29" s="507"/>
      <c r="G29" s="523"/>
      <c r="H29" s="499"/>
    </row>
    <row r="30" spans="1:8" ht="5.0999999999999996" customHeight="1">
      <c r="A30" s="160"/>
      <c r="B30" s="161"/>
      <c r="C30" s="162"/>
      <c r="D30" s="161"/>
      <c r="E30" s="162"/>
      <c r="F30" s="163"/>
      <c r="G30" s="163"/>
      <c r="H30" s="163"/>
    </row>
    <row r="31" spans="1:8">
      <c r="A31" s="164" t="s">
        <v>125</v>
      </c>
      <c r="B31" s="161"/>
      <c r="C31" s="162"/>
      <c r="D31" s="161"/>
      <c r="E31" s="162"/>
      <c r="F31" s="163"/>
      <c r="G31" s="163"/>
      <c r="H31" s="163"/>
    </row>
    <row r="32" spans="1:8" ht="17.25" customHeight="1">
      <c r="A32" s="526" t="s">
        <v>126</v>
      </c>
      <c r="B32" s="526"/>
      <c r="C32" s="526"/>
      <c r="D32" s="526"/>
      <c r="E32" s="526"/>
      <c r="F32" s="526"/>
      <c r="G32" s="526"/>
      <c r="H32" s="526"/>
    </row>
    <row r="33" spans="1:8" ht="17.25" customHeight="1">
      <c r="A33" s="526"/>
      <c r="B33" s="526"/>
      <c r="C33" s="526"/>
      <c r="D33" s="526"/>
      <c r="E33" s="526"/>
      <c r="F33" s="526"/>
      <c r="G33" s="526"/>
      <c r="H33" s="526"/>
    </row>
    <row r="35" spans="1:8" s="149" customFormat="1" ht="29.25" customHeight="1">
      <c r="B35" s="150"/>
      <c r="C35" s="151"/>
      <c r="D35" s="151"/>
      <c r="E35" s="151"/>
      <c r="G35" s="165"/>
      <c r="H35" s="165"/>
    </row>
    <row r="36" spans="1:8" s="149" customFormat="1" ht="29.25" customHeight="1">
      <c r="B36" s="153"/>
      <c r="C36" s="525"/>
      <c r="D36" s="525"/>
      <c r="E36" s="525"/>
      <c r="F36" s="151"/>
      <c r="G36" s="165"/>
      <c r="H36" s="165"/>
    </row>
    <row r="38" spans="1:8">
      <c r="A38" s="166"/>
      <c r="B38" s="166"/>
      <c r="C38" s="166"/>
      <c r="D38" s="166"/>
      <c r="E38" s="166"/>
      <c r="F38" s="166"/>
      <c r="G38" s="166"/>
      <c r="H38" s="166"/>
    </row>
  </sheetData>
  <mergeCells count="108">
    <mergeCell ref="G24:G25"/>
    <mergeCell ref="H24:H25"/>
    <mergeCell ref="G26:G27"/>
    <mergeCell ref="H26:H27"/>
    <mergeCell ref="F16:F17"/>
    <mergeCell ref="G16:G17"/>
    <mergeCell ref="H16:H17"/>
    <mergeCell ref="F22:F23"/>
    <mergeCell ref="G22:G23"/>
    <mergeCell ref="F20:F21"/>
    <mergeCell ref="G20:G21"/>
    <mergeCell ref="H20:H21"/>
    <mergeCell ref="A28:A29"/>
    <mergeCell ref="B28:B29"/>
    <mergeCell ref="C28:C29"/>
    <mergeCell ref="D28:D29"/>
    <mergeCell ref="E28:E29"/>
    <mergeCell ref="F28:F29"/>
    <mergeCell ref="G28:G29"/>
    <mergeCell ref="H28:H29"/>
    <mergeCell ref="C36:E36"/>
    <mergeCell ref="A32:H33"/>
    <mergeCell ref="A26:A27"/>
    <mergeCell ref="B26:B27"/>
    <mergeCell ref="C26:C27"/>
    <mergeCell ref="D26:D27"/>
    <mergeCell ref="E26:E27"/>
    <mergeCell ref="F26:F27"/>
    <mergeCell ref="A24:A25"/>
    <mergeCell ref="B24:B25"/>
    <mergeCell ref="C24:C25"/>
    <mergeCell ref="D24:D25"/>
    <mergeCell ref="E24:E25"/>
    <mergeCell ref="F24:F25"/>
    <mergeCell ref="A20:A21"/>
    <mergeCell ref="B20:B21"/>
    <mergeCell ref="C20:C21"/>
    <mergeCell ref="D20:D21"/>
    <mergeCell ref="E20:E21"/>
    <mergeCell ref="H22:H23"/>
    <mergeCell ref="A22:A23"/>
    <mergeCell ref="B22:B23"/>
    <mergeCell ref="C22:C23"/>
    <mergeCell ref="D22:D23"/>
    <mergeCell ref="E22:E23"/>
    <mergeCell ref="F18:F19"/>
    <mergeCell ref="G18:G19"/>
    <mergeCell ref="H18:H19"/>
    <mergeCell ref="A18:A19"/>
    <mergeCell ref="B18:B19"/>
    <mergeCell ref="C18:C19"/>
    <mergeCell ref="D18:D19"/>
    <mergeCell ref="E18:E19"/>
    <mergeCell ref="A16:A17"/>
    <mergeCell ref="B16:B17"/>
    <mergeCell ref="C16:C17"/>
    <mergeCell ref="D16:D17"/>
    <mergeCell ref="E16:E17"/>
    <mergeCell ref="D3:E3"/>
    <mergeCell ref="A4:A5"/>
    <mergeCell ref="B4:B5"/>
    <mergeCell ref="C4:C5"/>
    <mergeCell ref="F14:F15"/>
    <mergeCell ref="G14:G15"/>
    <mergeCell ref="H14:H15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E12:E13"/>
    <mergeCell ref="F12:F13"/>
    <mergeCell ref="G12:G13"/>
    <mergeCell ref="C2:E2"/>
    <mergeCell ref="D8:D9"/>
    <mergeCell ref="E8:E9"/>
    <mergeCell ref="A10:A11"/>
    <mergeCell ref="B10:B11"/>
    <mergeCell ref="C10:C11"/>
    <mergeCell ref="D10:D11"/>
    <mergeCell ref="E10:E11"/>
    <mergeCell ref="F8:F9"/>
    <mergeCell ref="G8:G9"/>
    <mergeCell ref="A8:A9"/>
    <mergeCell ref="B8:B9"/>
    <mergeCell ref="C8:C9"/>
    <mergeCell ref="A6:A7"/>
    <mergeCell ref="B6:B7"/>
    <mergeCell ref="F10:F11"/>
    <mergeCell ref="G10:G11"/>
    <mergeCell ref="H12:H13"/>
    <mergeCell ref="C6:C7"/>
    <mergeCell ref="D6:D7"/>
    <mergeCell ref="E6:E7"/>
    <mergeCell ref="H6:H7"/>
    <mergeCell ref="D4:D5"/>
    <mergeCell ref="E4:E5"/>
    <mergeCell ref="F4:F5"/>
    <mergeCell ref="G4:G5"/>
    <mergeCell ref="F6:F7"/>
    <mergeCell ref="G6:G7"/>
    <mergeCell ref="H4:H5"/>
    <mergeCell ref="H8:H9"/>
    <mergeCell ref="H10:H11"/>
  </mergeCells>
  <phoneticPr fontId="30"/>
  <printOptions horizontalCentered="1"/>
  <pageMargins left="0.51181102362204722" right="0.35433070866141736" top="0.98425196850393704" bottom="0" header="0" footer="0"/>
  <pageSetup paperSize="9" scale="84" orientation="portrait" blackAndWhite="1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24"/>
  <sheetViews>
    <sheetView showZeros="0"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91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661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113" t="s">
        <v>377</v>
      </c>
      <c r="B9" s="63" t="s">
        <v>378</v>
      </c>
      <c r="C9" s="60" t="s">
        <v>333</v>
      </c>
      <c r="D9" s="61">
        <v>1</v>
      </c>
      <c r="E9" s="13"/>
      <c r="F9" s="13"/>
      <c r="G9" s="61"/>
      <c r="H9" s="62"/>
      <c r="I9" s="62"/>
      <c r="J9" s="63" t="s">
        <v>314</v>
      </c>
    </row>
    <row r="10" spans="1:25" ht="30" customHeight="1">
      <c r="A10" s="113" t="s">
        <v>379</v>
      </c>
      <c r="B10" s="422" t="s">
        <v>388</v>
      </c>
      <c r="C10" s="60" t="s">
        <v>279</v>
      </c>
      <c r="D10" s="61">
        <v>1</v>
      </c>
      <c r="E10" s="13"/>
      <c r="F10" s="13"/>
      <c r="G10" s="61"/>
      <c r="H10" s="62"/>
      <c r="I10" s="62"/>
      <c r="J10" s="63" t="s">
        <v>314</v>
      </c>
    </row>
    <row r="11" spans="1:25" ht="30" customHeight="1">
      <c r="A11" s="113" t="s">
        <v>380</v>
      </c>
      <c r="B11" s="422" t="s">
        <v>389</v>
      </c>
      <c r="C11" s="60" t="s">
        <v>279</v>
      </c>
      <c r="D11" s="61">
        <v>1</v>
      </c>
      <c r="E11" s="13"/>
      <c r="F11" s="13"/>
      <c r="G11" s="61"/>
      <c r="H11" s="62"/>
      <c r="I11" s="62"/>
      <c r="J11" s="63" t="s">
        <v>314</v>
      </c>
    </row>
    <row r="12" spans="1:25" ht="30" customHeight="1">
      <c r="A12" s="113" t="s">
        <v>381</v>
      </c>
      <c r="B12" s="367" t="s">
        <v>390</v>
      </c>
      <c r="C12" s="60" t="s">
        <v>279</v>
      </c>
      <c r="D12" s="61">
        <v>1</v>
      </c>
      <c r="E12" s="13"/>
      <c r="F12" s="13"/>
      <c r="G12" s="61"/>
      <c r="H12" s="62"/>
      <c r="I12" s="62"/>
      <c r="J12" s="63" t="s">
        <v>314</v>
      </c>
    </row>
    <row r="13" spans="1:25" ht="30" customHeight="1">
      <c r="A13" s="113" t="s">
        <v>382</v>
      </c>
      <c r="B13" s="367" t="s">
        <v>391</v>
      </c>
      <c r="C13" s="60" t="s">
        <v>279</v>
      </c>
      <c r="D13" s="61">
        <v>1</v>
      </c>
      <c r="E13" s="13"/>
      <c r="F13" s="13"/>
      <c r="G13" s="61"/>
      <c r="H13" s="62"/>
      <c r="I13" s="62"/>
      <c r="J13" s="63" t="s">
        <v>314</v>
      </c>
    </row>
    <row r="14" spans="1:25" ht="30" customHeight="1">
      <c r="A14" s="113" t="s">
        <v>383</v>
      </c>
      <c r="B14" s="108" t="s">
        <v>278</v>
      </c>
      <c r="C14" s="60" t="s">
        <v>280</v>
      </c>
      <c r="D14" s="61">
        <v>1</v>
      </c>
      <c r="E14" s="13"/>
      <c r="F14" s="13"/>
      <c r="G14" s="61"/>
      <c r="H14" s="62"/>
      <c r="I14" s="62"/>
      <c r="J14" s="63" t="s">
        <v>314</v>
      </c>
    </row>
    <row r="15" spans="1:25" ht="30" customHeight="1">
      <c r="A15" s="113" t="s">
        <v>384</v>
      </c>
      <c r="B15" s="108" t="s">
        <v>278</v>
      </c>
      <c r="C15" s="60" t="s">
        <v>280</v>
      </c>
      <c r="D15" s="61">
        <v>1</v>
      </c>
      <c r="E15" s="13"/>
      <c r="F15" s="13"/>
      <c r="G15" s="61"/>
      <c r="H15" s="62"/>
      <c r="I15" s="62"/>
      <c r="J15" s="63" t="s">
        <v>314</v>
      </c>
    </row>
    <row r="16" spans="1:25" ht="30" customHeight="1">
      <c r="A16" s="113" t="s">
        <v>385</v>
      </c>
      <c r="B16" s="108" t="s">
        <v>278</v>
      </c>
      <c r="C16" s="60" t="s">
        <v>280</v>
      </c>
      <c r="D16" s="61">
        <v>1</v>
      </c>
      <c r="E16" s="13"/>
      <c r="F16" s="13"/>
      <c r="G16" s="61"/>
      <c r="H16" s="62"/>
      <c r="I16" s="62"/>
      <c r="J16" s="63" t="s">
        <v>314</v>
      </c>
    </row>
    <row r="17" spans="1:10" ht="30" customHeight="1">
      <c r="A17" s="59" t="s">
        <v>386</v>
      </c>
      <c r="B17" s="63" t="s">
        <v>392</v>
      </c>
      <c r="C17" s="60" t="s">
        <v>280</v>
      </c>
      <c r="D17" s="61">
        <v>1</v>
      </c>
      <c r="E17" s="13"/>
      <c r="F17" s="13"/>
      <c r="G17" s="61"/>
      <c r="H17" s="62"/>
      <c r="I17" s="62"/>
      <c r="J17" s="63" t="s">
        <v>314</v>
      </c>
    </row>
    <row r="18" spans="1:10" ht="30" customHeight="1">
      <c r="A18" s="59" t="s">
        <v>387</v>
      </c>
      <c r="B18" s="63" t="s">
        <v>393</v>
      </c>
      <c r="C18" s="60" t="s">
        <v>396</v>
      </c>
      <c r="D18" s="61">
        <v>3</v>
      </c>
      <c r="E18" s="13"/>
      <c r="F18" s="13"/>
      <c r="G18" s="61"/>
      <c r="H18" s="62"/>
      <c r="I18" s="62"/>
      <c r="J18" s="63" t="s">
        <v>314</v>
      </c>
    </row>
    <row r="19" spans="1:10" ht="30" customHeight="1">
      <c r="A19" s="59" t="s">
        <v>529</v>
      </c>
      <c r="B19" s="63" t="s">
        <v>394</v>
      </c>
      <c r="C19" s="60" t="s">
        <v>280</v>
      </c>
      <c r="D19" s="61">
        <v>1</v>
      </c>
      <c r="E19" s="13"/>
      <c r="F19" s="13"/>
      <c r="G19" s="63"/>
      <c r="H19" s="62"/>
      <c r="I19" s="62"/>
      <c r="J19" s="63" t="s">
        <v>314</v>
      </c>
    </row>
    <row r="20" spans="1:10" ht="30" customHeight="1">
      <c r="A20" s="59" t="s">
        <v>507</v>
      </c>
      <c r="B20" s="63" t="s">
        <v>395</v>
      </c>
      <c r="C20" s="60" t="s">
        <v>138</v>
      </c>
      <c r="D20" s="61">
        <v>1</v>
      </c>
      <c r="E20" s="13"/>
      <c r="F20" s="13"/>
      <c r="G20" s="63"/>
      <c r="H20" s="62"/>
      <c r="I20" s="62"/>
      <c r="J20" s="63" t="s">
        <v>314</v>
      </c>
    </row>
    <row r="21" spans="1:10" ht="30" customHeight="1">
      <c r="A21" s="59"/>
      <c r="B21" s="63"/>
      <c r="C21" s="60"/>
      <c r="D21" s="61"/>
      <c r="E21" s="62"/>
      <c r="F21" s="62"/>
      <c r="G21" s="61"/>
      <c r="H21" s="62"/>
      <c r="I21" s="62"/>
      <c r="J21" s="63"/>
    </row>
    <row r="22" spans="1:10" ht="30" customHeight="1">
      <c r="A22" s="69" t="s">
        <v>98</v>
      </c>
      <c r="B22" s="63"/>
      <c r="C22" s="60"/>
      <c r="D22" s="61"/>
      <c r="E22" s="62"/>
      <c r="F22" s="62"/>
      <c r="G22" s="61"/>
      <c r="H22" s="62"/>
      <c r="I22" s="62"/>
      <c r="J22" s="63"/>
    </row>
    <row r="23" spans="1:10" ht="24">
      <c r="B23" s="64"/>
      <c r="J23" s="65" t="s">
        <v>0</v>
      </c>
    </row>
    <row r="24" spans="1:10" ht="15" customHeight="1">
      <c r="B24" s="64"/>
      <c r="J24" s="65"/>
    </row>
  </sheetData>
  <mergeCells count="3">
    <mergeCell ref="C2:F3"/>
    <mergeCell ref="G2:H3"/>
    <mergeCell ref="G7:I7"/>
  </mergeCells>
  <phoneticPr fontId="30"/>
  <pageMargins left="0.51181102362204722" right="0.35433070866141736" top="0" bottom="0" header="0" footer="0"/>
  <pageSetup paperSize="9" orientation="landscape" r:id="rId1"/>
  <headerFooter alignWithMargins="0"/>
  <rowBreaks count="1" manualBreakCount="1">
    <brk id="23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3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10" ht="50.1" customHeight="1"/>
    <row r="2" spans="1:10" ht="15" customHeight="1">
      <c r="C2" s="443" t="s">
        <v>92</v>
      </c>
      <c r="D2" s="443"/>
      <c r="E2" s="443"/>
      <c r="F2" s="443"/>
      <c r="G2" s="445" t="s">
        <v>81</v>
      </c>
      <c r="H2" s="446"/>
    </row>
    <row r="3" spans="1:10" ht="15" customHeight="1">
      <c r="C3" s="444"/>
      <c r="D3" s="444"/>
      <c r="E3" s="444"/>
      <c r="F3" s="444"/>
      <c r="G3" s="446"/>
      <c r="H3" s="446"/>
    </row>
    <row r="4" spans="1:10" ht="15" customHeight="1"/>
    <row r="5" spans="1:10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10" ht="15" customHeight="1">
      <c r="I6" s="49" t="s">
        <v>660</v>
      </c>
      <c r="J6" s="49"/>
    </row>
    <row r="7" spans="1:10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104" t="s">
        <v>37</v>
      </c>
      <c r="H7" s="53"/>
      <c r="I7" s="53"/>
      <c r="J7" s="54"/>
    </row>
    <row r="8" spans="1:10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</row>
    <row r="9" spans="1:10" ht="30" customHeight="1">
      <c r="A9" s="322" t="s">
        <v>100</v>
      </c>
      <c r="B9" s="355" t="s">
        <v>543</v>
      </c>
      <c r="C9" s="114" t="s">
        <v>99</v>
      </c>
      <c r="D9" s="110">
        <v>1.6300000000000001</v>
      </c>
      <c r="E9" s="13"/>
      <c r="F9" s="13"/>
      <c r="G9" s="111"/>
      <c r="H9" s="13"/>
      <c r="I9" s="13"/>
      <c r="J9" s="168" t="s">
        <v>127</v>
      </c>
    </row>
    <row r="10" spans="1:10" ht="30" customHeight="1">
      <c r="A10" s="322" t="s">
        <v>100</v>
      </c>
      <c r="B10" s="355" t="s">
        <v>545</v>
      </c>
      <c r="C10" s="114" t="s">
        <v>99</v>
      </c>
      <c r="D10" s="390">
        <v>2.5</v>
      </c>
      <c r="E10" s="13"/>
      <c r="F10" s="13"/>
      <c r="G10" s="111"/>
      <c r="H10" s="13"/>
      <c r="I10" s="13"/>
      <c r="J10" s="168" t="s">
        <v>375</v>
      </c>
    </row>
    <row r="11" spans="1:10" ht="30" customHeight="1">
      <c r="A11" s="322" t="s">
        <v>100</v>
      </c>
      <c r="B11" s="355" t="s">
        <v>373</v>
      </c>
      <c r="C11" s="114" t="s">
        <v>99</v>
      </c>
      <c r="D11" s="111">
        <v>0.01</v>
      </c>
      <c r="E11" s="13"/>
      <c r="F11" s="13"/>
      <c r="G11" s="111"/>
      <c r="H11" s="13"/>
      <c r="I11" s="13"/>
      <c r="J11" s="168" t="s">
        <v>546</v>
      </c>
    </row>
    <row r="12" spans="1:10" ht="30" customHeight="1">
      <c r="A12" s="59"/>
      <c r="B12" s="59"/>
      <c r="C12" s="60"/>
      <c r="D12" s="61"/>
      <c r="E12" s="62"/>
      <c r="F12" s="62"/>
      <c r="G12" s="61"/>
      <c r="H12" s="62"/>
      <c r="I12" s="62"/>
      <c r="J12" s="63"/>
    </row>
    <row r="13" spans="1:10" ht="30" customHeight="1">
      <c r="A13" s="59"/>
      <c r="B13" s="59"/>
      <c r="C13" s="60"/>
      <c r="D13" s="61"/>
      <c r="E13" s="62"/>
      <c r="F13" s="62"/>
      <c r="G13" s="61"/>
      <c r="H13" s="62"/>
      <c r="I13" s="62"/>
      <c r="J13" s="63"/>
    </row>
    <row r="14" spans="1:10" ht="30" customHeight="1">
      <c r="A14" s="59"/>
      <c r="B14" s="59"/>
      <c r="C14" s="60"/>
      <c r="D14" s="61"/>
      <c r="E14" s="62"/>
      <c r="F14" s="62"/>
      <c r="G14" s="61"/>
      <c r="H14" s="62"/>
      <c r="I14" s="62"/>
      <c r="J14" s="63"/>
    </row>
    <row r="15" spans="1:10" ht="30" customHeight="1">
      <c r="A15" s="59"/>
      <c r="B15" s="59"/>
      <c r="C15" s="60"/>
      <c r="D15" s="61"/>
      <c r="E15" s="62"/>
      <c r="F15" s="62"/>
      <c r="G15" s="61"/>
      <c r="H15" s="62"/>
      <c r="I15" s="62"/>
      <c r="J15" s="63"/>
    </row>
    <row r="16" spans="1:10" ht="30" customHeight="1">
      <c r="A16" s="59"/>
      <c r="B16" s="59"/>
      <c r="C16" s="60"/>
      <c r="D16" s="61"/>
      <c r="E16" s="62"/>
      <c r="F16" s="62"/>
      <c r="G16" s="61"/>
      <c r="H16" s="62"/>
      <c r="I16" s="62"/>
      <c r="J16" s="63"/>
    </row>
    <row r="17" spans="1:10" ht="30" customHeight="1">
      <c r="A17" s="59"/>
      <c r="B17" s="59"/>
      <c r="C17" s="60"/>
      <c r="D17" s="61"/>
      <c r="E17" s="62"/>
      <c r="F17" s="62"/>
      <c r="G17" s="61"/>
      <c r="H17" s="62"/>
      <c r="I17" s="62"/>
      <c r="J17" s="63"/>
    </row>
    <row r="18" spans="1:10" ht="30" customHeight="1">
      <c r="A18" s="59"/>
      <c r="B18" s="59"/>
      <c r="C18" s="60"/>
      <c r="D18" s="61"/>
      <c r="E18" s="62"/>
      <c r="F18" s="62"/>
      <c r="G18" s="61"/>
      <c r="H18" s="62"/>
      <c r="I18" s="62"/>
      <c r="J18" s="63"/>
    </row>
    <row r="19" spans="1:10" ht="30" customHeight="1">
      <c r="A19" s="59"/>
      <c r="B19" s="59"/>
      <c r="C19" s="60"/>
      <c r="D19" s="61"/>
      <c r="E19" s="105"/>
      <c r="F19" s="105"/>
      <c r="G19" s="61"/>
      <c r="H19" s="62"/>
      <c r="I19" s="62"/>
      <c r="J19" s="63"/>
    </row>
    <row r="20" spans="1:10" ht="30" customHeight="1">
      <c r="A20" s="59"/>
      <c r="B20" s="59"/>
      <c r="C20" s="60"/>
      <c r="D20" s="61"/>
      <c r="E20" s="105"/>
      <c r="F20" s="105"/>
      <c r="G20" s="61"/>
      <c r="H20" s="62"/>
      <c r="I20" s="62"/>
      <c r="J20" s="63"/>
    </row>
    <row r="21" spans="1:10" ht="30" customHeight="1">
      <c r="A21" s="59" t="s">
        <v>82</v>
      </c>
      <c r="B21" s="59"/>
      <c r="C21" s="60"/>
      <c r="D21" s="61"/>
      <c r="E21" s="62"/>
      <c r="F21" s="62"/>
      <c r="G21" s="61"/>
      <c r="H21" s="62"/>
      <c r="I21" s="62"/>
      <c r="J21" s="63"/>
    </row>
    <row r="22" spans="1:10" ht="30" customHeight="1">
      <c r="A22" s="59"/>
      <c r="B22" s="59"/>
      <c r="C22" s="60"/>
      <c r="D22" s="61"/>
      <c r="E22" s="105"/>
      <c r="F22" s="105"/>
      <c r="G22" s="61"/>
      <c r="H22" s="62"/>
      <c r="I22" s="62"/>
      <c r="J22" s="63"/>
    </row>
    <row r="23" spans="1:10" ht="24">
      <c r="B23" s="64"/>
      <c r="J23" s="65" t="s">
        <v>0</v>
      </c>
    </row>
  </sheetData>
  <mergeCells count="2">
    <mergeCell ref="G2:H3"/>
    <mergeCell ref="C2:F3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69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17" ht="50.1" customHeight="1"/>
    <row r="2" spans="1:17" ht="15" customHeight="1">
      <c r="C2" s="443" t="s">
        <v>58</v>
      </c>
      <c r="D2" s="443"/>
      <c r="E2" s="443"/>
      <c r="F2" s="443"/>
      <c r="G2" s="445" t="s">
        <v>81</v>
      </c>
      <c r="H2" s="446"/>
    </row>
    <row r="3" spans="1:17" ht="15" customHeight="1">
      <c r="C3" s="444"/>
      <c r="D3" s="444"/>
      <c r="E3" s="444"/>
      <c r="F3" s="444"/>
      <c r="G3" s="446"/>
      <c r="H3" s="446"/>
    </row>
    <row r="4" spans="1:17" ht="15" customHeight="1">
      <c r="G4" s="106"/>
      <c r="H4" s="106"/>
    </row>
    <row r="5" spans="1:17" ht="15" customHeight="1">
      <c r="A5" s="107"/>
      <c r="B5" s="81"/>
      <c r="C5" s="46"/>
      <c r="D5" s="46"/>
      <c r="E5" s="47"/>
      <c r="F5" s="47"/>
      <c r="G5" s="48" t="s">
        <v>151</v>
      </c>
      <c r="H5" s="45" t="s">
        <v>33</v>
      </c>
    </row>
    <row r="6" spans="1:17" ht="15" customHeight="1">
      <c r="I6" s="49" t="s">
        <v>657</v>
      </c>
      <c r="J6" s="49"/>
    </row>
    <row r="7" spans="1:17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104" t="s">
        <v>37</v>
      </c>
      <c r="H7" s="53"/>
      <c r="I7" s="53"/>
      <c r="J7" s="54"/>
    </row>
    <row r="8" spans="1:17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</row>
    <row r="9" spans="1:17" ht="30" customHeight="1">
      <c r="A9" s="82" t="s">
        <v>539</v>
      </c>
      <c r="B9" s="59"/>
      <c r="C9" s="60"/>
      <c r="D9" s="74"/>
      <c r="E9" s="62"/>
      <c r="F9" s="116"/>
      <c r="G9" s="61"/>
      <c r="H9" s="62"/>
      <c r="I9" s="62"/>
      <c r="J9" s="63"/>
    </row>
    <row r="10" spans="1:17" ht="30" customHeight="1">
      <c r="A10" s="59"/>
      <c r="B10" s="59"/>
      <c r="C10" s="60"/>
      <c r="D10" s="61"/>
      <c r="E10" s="62"/>
      <c r="F10" s="116"/>
      <c r="G10" s="61"/>
      <c r="H10" s="62"/>
      <c r="I10" s="62"/>
      <c r="J10" s="63"/>
    </row>
    <row r="11" spans="1:17" ht="30" customHeight="1">
      <c r="A11" s="83"/>
      <c r="B11" s="84"/>
      <c r="C11" s="85"/>
      <c r="D11" s="86"/>
      <c r="E11" s="62"/>
      <c r="F11" s="87"/>
      <c r="G11" s="61"/>
      <c r="H11" s="62"/>
      <c r="I11" s="62"/>
      <c r="J11" s="63"/>
    </row>
    <row r="12" spans="1:17" ht="30" customHeight="1">
      <c r="A12" s="88" t="s">
        <v>547</v>
      </c>
      <c r="B12" s="324"/>
      <c r="C12" s="89"/>
      <c r="D12" s="326" t="s">
        <v>605</v>
      </c>
      <c r="E12" s="62"/>
      <c r="F12" s="62"/>
      <c r="G12" s="90"/>
      <c r="H12" s="62"/>
      <c r="I12" s="62"/>
      <c r="J12" s="108" t="s">
        <v>544</v>
      </c>
      <c r="L12" s="302"/>
      <c r="O12" s="302"/>
      <c r="Q12" s="302"/>
    </row>
    <row r="13" spans="1:17" ht="30" customHeight="1">
      <c r="A13" s="117"/>
      <c r="B13" s="324"/>
      <c r="C13" s="91"/>
      <c r="D13" s="90"/>
      <c r="E13" s="62"/>
      <c r="F13" s="62"/>
      <c r="G13" s="90"/>
      <c r="H13" s="62"/>
      <c r="I13" s="62"/>
      <c r="J13" s="108"/>
      <c r="O13" s="302"/>
      <c r="Q13" s="302"/>
    </row>
    <row r="14" spans="1:17" ht="30" customHeight="1">
      <c r="A14" s="323"/>
      <c r="B14" s="325"/>
      <c r="C14" s="60"/>
      <c r="D14" s="61"/>
      <c r="E14" s="62"/>
      <c r="F14" s="62"/>
      <c r="G14" s="61"/>
      <c r="H14" s="62"/>
      <c r="I14" s="62"/>
      <c r="J14" s="108"/>
      <c r="O14" s="302"/>
      <c r="Q14" s="302"/>
    </row>
    <row r="15" spans="1:17" ht="30" customHeight="1">
      <c r="A15" s="59"/>
      <c r="B15" s="59"/>
      <c r="C15" s="60"/>
      <c r="D15" s="61"/>
      <c r="E15" s="62"/>
      <c r="F15" s="62"/>
      <c r="G15" s="61"/>
      <c r="H15" s="62"/>
      <c r="I15" s="62"/>
      <c r="J15" s="63"/>
      <c r="Q15" s="302"/>
    </row>
    <row r="16" spans="1:17" ht="30" customHeight="1">
      <c r="A16" s="92"/>
      <c r="B16" s="93"/>
      <c r="C16" s="94"/>
      <c r="D16" s="95"/>
      <c r="E16" s="96"/>
      <c r="F16" s="93"/>
      <c r="G16" s="61"/>
      <c r="H16" s="62"/>
      <c r="I16" s="62"/>
      <c r="J16" s="63"/>
    </row>
    <row r="17" spans="1:12" ht="30" customHeight="1">
      <c r="A17" s="327" t="s">
        <v>606</v>
      </c>
      <c r="B17" s="93"/>
      <c r="C17" s="60"/>
      <c r="D17" s="92" t="s">
        <v>607</v>
      </c>
      <c r="E17" s="95"/>
      <c r="F17" s="97"/>
      <c r="G17" s="61"/>
      <c r="H17" s="62"/>
      <c r="I17" s="62"/>
      <c r="J17" s="63"/>
      <c r="L17" s="395"/>
    </row>
    <row r="18" spans="1:12" ht="30" customHeight="1">
      <c r="A18" s="327" t="s">
        <v>608</v>
      </c>
      <c r="B18" s="98"/>
      <c r="C18" s="98"/>
      <c r="D18" s="98"/>
      <c r="E18" s="99"/>
      <c r="F18" s="99"/>
      <c r="G18" s="100"/>
      <c r="H18" s="99"/>
      <c r="I18" s="100"/>
      <c r="J18" s="169" t="s">
        <v>316</v>
      </c>
    </row>
    <row r="19" spans="1:12" ht="30" customHeight="1">
      <c r="A19" s="92"/>
      <c r="B19" s="98"/>
      <c r="C19" s="98"/>
      <c r="D19" s="101"/>
      <c r="E19" s="102"/>
      <c r="F19" s="118"/>
      <c r="G19" s="102"/>
      <c r="H19" s="102"/>
      <c r="I19" s="103"/>
      <c r="J19" s="63"/>
    </row>
    <row r="20" spans="1:12" ht="30" customHeight="1">
      <c r="A20" s="82" t="s">
        <v>609</v>
      </c>
      <c r="B20" s="99"/>
      <c r="C20" s="99"/>
      <c r="D20" s="100"/>
      <c r="E20" s="62"/>
      <c r="F20" s="62"/>
      <c r="G20" s="61"/>
      <c r="H20" s="62"/>
      <c r="I20" s="62"/>
      <c r="J20" s="63"/>
      <c r="L20" s="395"/>
    </row>
    <row r="21" spans="1:12" ht="30" customHeight="1">
      <c r="A21" s="59"/>
      <c r="B21" s="59"/>
      <c r="C21" s="60"/>
      <c r="D21" s="61"/>
      <c r="E21" s="62"/>
      <c r="F21" s="62"/>
      <c r="G21" s="61"/>
      <c r="H21" s="62"/>
      <c r="I21" s="62"/>
      <c r="J21" s="63"/>
    </row>
    <row r="22" spans="1:12" ht="30" customHeight="1">
      <c r="A22" s="59"/>
      <c r="B22" s="59"/>
      <c r="C22" s="60"/>
      <c r="D22" s="61"/>
      <c r="E22" s="62"/>
      <c r="F22" s="62"/>
      <c r="G22" s="61"/>
      <c r="H22" s="62"/>
      <c r="I22" s="62"/>
      <c r="J22" s="63"/>
    </row>
    <row r="23" spans="1:12" ht="24">
      <c r="B23" s="64"/>
      <c r="J23" s="65" t="s">
        <v>0</v>
      </c>
    </row>
    <row r="24" spans="1:12" ht="50.1" customHeight="1"/>
    <row r="25" spans="1:12" ht="15" customHeight="1">
      <c r="C25" s="443" t="s">
        <v>58</v>
      </c>
      <c r="D25" s="443"/>
      <c r="E25" s="443"/>
      <c r="F25" s="443"/>
      <c r="G25" s="445" t="s">
        <v>81</v>
      </c>
      <c r="H25" s="445"/>
    </row>
    <row r="26" spans="1:12" ht="15" customHeight="1">
      <c r="C26" s="444"/>
      <c r="D26" s="444"/>
      <c r="E26" s="444"/>
      <c r="F26" s="444"/>
      <c r="G26" s="445"/>
      <c r="H26" s="445"/>
    </row>
    <row r="27" spans="1:12" ht="15" customHeight="1">
      <c r="G27" s="388"/>
      <c r="H27" s="388"/>
    </row>
    <row r="28" spans="1:12" ht="15" customHeight="1">
      <c r="A28" s="391"/>
      <c r="B28" s="392"/>
      <c r="C28" s="46"/>
      <c r="D28" s="46"/>
      <c r="E28" s="47"/>
      <c r="F28" s="47"/>
      <c r="G28" s="48" t="s">
        <v>151</v>
      </c>
      <c r="H28" s="45" t="s">
        <v>33</v>
      </c>
    </row>
    <row r="29" spans="1:12" ht="15" customHeight="1">
      <c r="I29" s="49" t="s">
        <v>658</v>
      </c>
      <c r="J29" s="49"/>
    </row>
    <row r="30" spans="1:12" ht="15" customHeight="1">
      <c r="A30" s="50"/>
      <c r="B30" s="51" t="s">
        <v>34</v>
      </c>
      <c r="C30" s="51" t="s">
        <v>35</v>
      </c>
      <c r="D30" s="393" t="s">
        <v>36</v>
      </c>
      <c r="E30" s="394"/>
      <c r="F30" s="394"/>
      <c r="G30" s="389" t="s">
        <v>37</v>
      </c>
      <c r="H30" s="394"/>
      <c r="I30" s="394"/>
      <c r="J30" s="54"/>
    </row>
    <row r="31" spans="1:12" ht="15" customHeight="1">
      <c r="A31" s="56" t="s">
        <v>38</v>
      </c>
      <c r="B31" s="56" t="s">
        <v>39</v>
      </c>
      <c r="C31" s="56" t="s">
        <v>40</v>
      </c>
      <c r="D31" s="56" t="s">
        <v>6</v>
      </c>
      <c r="E31" s="57" t="s">
        <v>8</v>
      </c>
      <c r="F31" s="57" t="s">
        <v>9</v>
      </c>
      <c r="G31" s="56" t="s">
        <v>6</v>
      </c>
      <c r="H31" s="57" t="s">
        <v>8</v>
      </c>
      <c r="I31" s="57" t="s">
        <v>9</v>
      </c>
      <c r="J31" s="58" t="s">
        <v>41</v>
      </c>
    </row>
    <row r="32" spans="1:12" ht="30" customHeight="1">
      <c r="A32" s="82" t="s">
        <v>539</v>
      </c>
      <c r="B32" s="59"/>
      <c r="C32" s="60"/>
      <c r="D32" s="74"/>
      <c r="E32" s="62"/>
      <c r="F32" s="116"/>
      <c r="G32" s="61"/>
      <c r="H32" s="62"/>
      <c r="I32" s="62"/>
      <c r="J32" s="63"/>
    </row>
    <row r="33" spans="1:17" ht="30" customHeight="1">
      <c r="A33" s="59"/>
      <c r="B33" s="59"/>
      <c r="C33" s="60"/>
      <c r="D33" s="61"/>
      <c r="E33" s="62"/>
      <c r="F33" s="116"/>
      <c r="G33" s="61"/>
      <c r="H33" s="62"/>
      <c r="I33" s="62"/>
      <c r="J33" s="63"/>
    </row>
    <row r="34" spans="1:17" ht="30" customHeight="1">
      <c r="A34" s="83"/>
      <c r="B34" s="84"/>
      <c r="C34" s="85"/>
      <c r="D34" s="86"/>
      <c r="E34" s="62"/>
      <c r="F34" s="87"/>
      <c r="G34" s="61"/>
      <c r="H34" s="62"/>
      <c r="I34" s="62"/>
      <c r="J34" s="63"/>
    </row>
    <row r="35" spans="1:17" ht="30" customHeight="1">
      <c r="A35" s="88" t="s">
        <v>548</v>
      </c>
      <c r="B35" s="324"/>
      <c r="C35" s="89"/>
      <c r="D35" s="326" t="s">
        <v>605</v>
      </c>
      <c r="E35" s="62"/>
      <c r="F35" s="62"/>
      <c r="G35" s="90"/>
      <c r="H35" s="62"/>
      <c r="I35" s="62"/>
      <c r="J35" s="108" t="s">
        <v>544</v>
      </c>
      <c r="L35" s="302"/>
      <c r="O35" s="302"/>
      <c r="Q35" s="302"/>
    </row>
    <row r="36" spans="1:17" ht="30" customHeight="1">
      <c r="A36" s="117"/>
      <c r="B36" s="324"/>
      <c r="C36" s="91"/>
      <c r="D36" s="90"/>
      <c r="E36" s="62"/>
      <c r="F36" s="62"/>
      <c r="G36" s="90"/>
      <c r="H36" s="62"/>
      <c r="I36" s="62"/>
      <c r="J36" s="108"/>
      <c r="O36" s="302"/>
      <c r="Q36" s="302"/>
    </row>
    <row r="37" spans="1:17" ht="30" customHeight="1">
      <c r="A37" s="323"/>
      <c r="B37" s="325"/>
      <c r="C37" s="60"/>
      <c r="D37" s="61"/>
      <c r="E37" s="62"/>
      <c r="F37" s="62"/>
      <c r="G37" s="61"/>
      <c r="H37" s="62"/>
      <c r="I37" s="62"/>
      <c r="J37" s="108"/>
      <c r="O37" s="302"/>
      <c r="Q37" s="302"/>
    </row>
    <row r="38" spans="1:17" ht="30" customHeight="1">
      <c r="A38" s="59"/>
      <c r="B38" s="59"/>
      <c r="C38" s="60"/>
      <c r="D38" s="61"/>
      <c r="E38" s="62"/>
      <c r="F38" s="62"/>
      <c r="G38" s="61"/>
      <c r="H38" s="62"/>
      <c r="I38" s="62"/>
      <c r="J38" s="63"/>
      <c r="Q38" s="302"/>
    </row>
    <row r="39" spans="1:17" ht="30" customHeight="1">
      <c r="A39" s="92"/>
      <c r="B39" s="93"/>
      <c r="C39" s="94"/>
      <c r="D39" s="95"/>
      <c r="E39" s="96"/>
      <c r="F39" s="93"/>
      <c r="G39" s="61"/>
      <c r="H39" s="62"/>
      <c r="I39" s="62"/>
      <c r="J39" s="63"/>
    </row>
    <row r="40" spans="1:17" ht="30" customHeight="1">
      <c r="A40" s="327" t="s">
        <v>610</v>
      </c>
      <c r="B40" s="93"/>
      <c r="C40" s="60"/>
      <c r="D40" s="92" t="s">
        <v>611</v>
      </c>
      <c r="E40" s="95"/>
      <c r="F40" s="97"/>
      <c r="G40" s="61"/>
      <c r="H40" s="62"/>
      <c r="I40" s="62"/>
      <c r="J40" s="63"/>
      <c r="L40" s="395"/>
    </row>
    <row r="41" spans="1:17" ht="30" customHeight="1">
      <c r="A41" s="327" t="s">
        <v>608</v>
      </c>
      <c r="B41" s="98"/>
      <c r="C41" s="98"/>
      <c r="D41" s="98"/>
      <c r="E41" s="99"/>
      <c r="F41" s="99"/>
      <c r="G41" s="100"/>
      <c r="H41" s="99"/>
      <c r="I41" s="100"/>
      <c r="J41" s="169" t="s">
        <v>316</v>
      </c>
    </row>
    <row r="42" spans="1:17" ht="30" customHeight="1">
      <c r="A42" s="92"/>
      <c r="B42" s="98"/>
      <c r="C42" s="98"/>
      <c r="D42" s="101"/>
      <c r="E42" s="102"/>
      <c r="F42" s="118"/>
      <c r="G42" s="102"/>
      <c r="H42" s="102"/>
      <c r="I42" s="103"/>
      <c r="J42" s="63"/>
    </row>
    <row r="43" spans="1:17" ht="30" customHeight="1">
      <c r="A43" s="82" t="s">
        <v>612</v>
      </c>
      <c r="B43" s="99"/>
      <c r="C43" s="99"/>
      <c r="D43" s="100"/>
      <c r="E43" s="62"/>
      <c r="F43" s="62"/>
      <c r="G43" s="61"/>
      <c r="H43" s="62"/>
      <c r="I43" s="62"/>
      <c r="J43" s="63"/>
      <c r="L43" s="395"/>
    </row>
    <row r="44" spans="1:17" ht="30" customHeight="1">
      <c r="A44" s="59"/>
      <c r="B44" s="59"/>
      <c r="C44" s="60"/>
      <c r="D44" s="61"/>
      <c r="E44" s="62"/>
      <c r="F44" s="62"/>
      <c r="G44" s="61"/>
      <c r="H44" s="62"/>
      <c r="I44" s="62"/>
      <c r="J44" s="63"/>
    </row>
    <row r="45" spans="1:17" ht="30" customHeight="1">
      <c r="A45" s="59"/>
      <c r="B45" s="59"/>
      <c r="C45" s="60"/>
      <c r="D45" s="61"/>
      <c r="E45" s="62"/>
      <c r="F45" s="62"/>
      <c r="G45" s="61"/>
      <c r="H45" s="62"/>
      <c r="I45" s="62"/>
      <c r="J45" s="63"/>
    </row>
    <row r="46" spans="1:17" ht="24">
      <c r="B46" s="64"/>
      <c r="J46" s="65" t="s">
        <v>0</v>
      </c>
    </row>
    <row r="47" spans="1:17" ht="50.1" customHeight="1"/>
    <row r="48" spans="1:17" ht="15" customHeight="1">
      <c r="C48" s="443" t="s">
        <v>58</v>
      </c>
      <c r="D48" s="443"/>
      <c r="E48" s="443"/>
      <c r="F48" s="443"/>
      <c r="G48" s="445" t="s">
        <v>81</v>
      </c>
      <c r="H48" s="446"/>
    </row>
    <row r="49" spans="1:17" ht="15" customHeight="1">
      <c r="C49" s="444"/>
      <c r="D49" s="444"/>
      <c r="E49" s="444"/>
      <c r="F49" s="444"/>
      <c r="G49" s="446"/>
      <c r="H49" s="446"/>
    </row>
    <row r="50" spans="1:17" ht="15" customHeight="1">
      <c r="G50" s="321"/>
      <c r="H50" s="321"/>
    </row>
    <row r="51" spans="1:17" ht="15" customHeight="1">
      <c r="A51" s="107"/>
      <c r="B51" s="81"/>
      <c r="C51" s="46"/>
      <c r="D51" s="46"/>
      <c r="E51" s="47"/>
      <c r="F51" s="47"/>
      <c r="G51" s="48" t="s">
        <v>151</v>
      </c>
      <c r="H51" s="45" t="s">
        <v>33</v>
      </c>
    </row>
    <row r="52" spans="1:17" ht="15" customHeight="1">
      <c r="I52" s="49" t="s">
        <v>659</v>
      </c>
      <c r="J52" s="49"/>
    </row>
    <row r="53" spans="1:17" ht="15" customHeight="1">
      <c r="A53" s="50"/>
      <c r="B53" s="51" t="s">
        <v>34</v>
      </c>
      <c r="C53" s="51" t="s">
        <v>35</v>
      </c>
      <c r="D53" s="52" t="s">
        <v>36</v>
      </c>
      <c r="E53" s="53"/>
      <c r="F53" s="53"/>
      <c r="G53" s="104" t="s">
        <v>37</v>
      </c>
      <c r="H53" s="53"/>
      <c r="I53" s="53"/>
      <c r="J53" s="54"/>
    </row>
    <row r="54" spans="1:17" ht="15" customHeight="1">
      <c r="A54" s="56" t="s">
        <v>38</v>
      </c>
      <c r="B54" s="56" t="s">
        <v>39</v>
      </c>
      <c r="C54" s="56" t="s">
        <v>40</v>
      </c>
      <c r="D54" s="56" t="s">
        <v>6</v>
      </c>
      <c r="E54" s="57" t="s">
        <v>8</v>
      </c>
      <c r="F54" s="57" t="s">
        <v>9</v>
      </c>
      <c r="G54" s="56" t="s">
        <v>6</v>
      </c>
      <c r="H54" s="57" t="s">
        <v>8</v>
      </c>
      <c r="I54" s="57" t="s">
        <v>9</v>
      </c>
      <c r="J54" s="58" t="s">
        <v>41</v>
      </c>
    </row>
    <row r="55" spans="1:17" ht="30" customHeight="1">
      <c r="A55" s="328" t="s">
        <v>540</v>
      </c>
      <c r="B55" s="113"/>
      <c r="C55" s="114"/>
      <c r="D55" s="115"/>
      <c r="E55" s="13"/>
      <c r="F55" s="333" t="s">
        <v>371</v>
      </c>
      <c r="G55" s="111"/>
      <c r="H55" s="13"/>
      <c r="I55" s="13"/>
      <c r="J55" s="108"/>
    </row>
    <row r="56" spans="1:17" ht="30" customHeight="1">
      <c r="A56" s="113"/>
      <c r="B56" s="113"/>
      <c r="C56" s="114"/>
      <c r="D56" s="111"/>
      <c r="E56" s="13"/>
      <c r="F56" s="333" t="s">
        <v>549</v>
      </c>
      <c r="G56" s="111"/>
      <c r="H56" s="13"/>
      <c r="I56" s="13"/>
      <c r="J56" s="108"/>
    </row>
    <row r="57" spans="1:17" ht="30" customHeight="1">
      <c r="A57" s="329"/>
      <c r="B57" s="330"/>
      <c r="C57" s="331"/>
      <c r="D57" s="332"/>
      <c r="E57" s="13"/>
      <c r="F57" s="334" t="s">
        <v>83</v>
      </c>
      <c r="G57" s="111"/>
      <c r="H57" s="13"/>
      <c r="I57" s="13"/>
      <c r="J57" s="108"/>
    </row>
    <row r="58" spans="1:17" ht="30" customHeight="1">
      <c r="A58" s="335" t="s">
        <v>315</v>
      </c>
      <c r="B58" s="324"/>
      <c r="C58" s="336"/>
      <c r="D58" s="326" t="s">
        <v>613</v>
      </c>
      <c r="E58" s="13"/>
      <c r="F58" s="13"/>
      <c r="G58" s="337"/>
      <c r="H58" s="13"/>
      <c r="I58" s="13"/>
      <c r="J58" s="108" t="s">
        <v>372</v>
      </c>
      <c r="L58" s="302"/>
      <c r="O58" s="302"/>
      <c r="Q58" s="302"/>
    </row>
    <row r="59" spans="1:17" ht="30" customHeight="1">
      <c r="A59" s="338" t="s">
        <v>370</v>
      </c>
      <c r="B59" s="324"/>
      <c r="C59" s="339"/>
      <c r="D59" s="337"/>
      <c r="E59" s="13"/>
      <c r="F59" s="13"/>
      <c r="G59" s="337"/>
      <c r="H59" s="13"/>
      <c r="I59" s="13"/>
      <c r="J59" s="108" t="s">
        <v>372</v>
      </c>
      <c r="O59" s="302"/>
      <c r="Q59" s="302"/>
    </row>
    <row r="60" spans="1:17" ht="30" customHeight="1">
      <c r="A60" s="340" t="s">
        <v>369</v>
      </c>
      <c r="B60" s="354"/>
      <c r="C60" s="114"/>
      <c r="D60" s="111"/>
      <c r="E60" s="13"/>
      <c r="F60" s="13"/>
      <c r="G60" s="111"/>
      <c r="H60" s="13"/>
      <c r="I60" s="13"/>
      <c r="J60" s="108" t="s">
        <v>372</v>
      </c>
      <c r="O60" s="302"/>
      <c r="Q60" s="302"/>
    </row>
    <row r="61" spans="1:17" ht="30" customHeight="1">
      <c r="A61" s="113"/>
      <c r="B61" s="113"/>
      <c r="C61" s="114"/>
      <c r="D61" s="111"/>
      <c r="E61" s="13"/>
      <c r="F61" s="13"/>
      <c r="G61" s="111"/>
      <c r="H61" s="13"/>
      <c r="I61" s="13"/>
      <c r="J61" s="108"/>
      <c r="Q61" s="302"/>
    </row>
    <row r="62" spans="1:17" ht="30" customHeight="1">
      <c r="A62" s="327"/>
      <c r="B62" s="341"/>
      <c r="C62" s="342"/>
      <c r="D62" s="343"/>
      <c r="E62" s="344"/>
      <c r="F62" s="341"/>
      <c r="G62" s="111"/>
      <c r="H62" s="13"/>
      <c r="I62" s="13"/>
      <c r="J62" s="108"/>
    </row>
    <row r="63" spans="1:17" ht="30" customHeight="1">
      <c r="A63" s="327" t="s">
        <v>606</v>
      </c>
      <c r="B63" s="341"/>
      <c r="C63" s="114"/>
      <c r="D63" s="327" t="s">
        <v>614</v>
      </c>
      <c r="E63" s="343"/>
      <c r="F63" s="345"/>
      <c r="G63" s="111"/>
      <c r="H63" s="13"/>
      <c r="I63" s="13"/>
      <c r="J63" s="108"/>
      <c r="L63" s="395"/>
    </row>
    <row r="64" spans="1:17" ht="30" customHeight="1">
      <c r="A64" s="327" t="s">
        <v>608</v>
      </c>
      <c r="B64" s="346"/>
      <c r="C64" s="346"/>
      <c r="D64" s="346"/>
      <c r="E64" s="347"/>
      <c r="F64" s="347"/>
      <c r="G64" s="348"/>
      <c r="H64" s="347"/>
      <c r="I64" s="348"/>
      <c r="J64" s="349" t="s">
        <v>316</v>
      </c>
    </row>
    <row r="65" spans="1:12" ht="30" customHeight="1">
      <c r="A65" s="327"/>
      <c r="B65" s="346"/>
      <c r="C65" s="346"/>
      <c r="D65" s="350"/>
      <c r="E65" s="351"/>
      <c r="F65" s="352"/>
      <c r="G65" s="351"/>
      <c r="H65" s="351"/>
      <c r="I65" s="353"/>
      <c r="J65" s="108"/>
    </row>
    <row r="66" spans="1:12" ht="30" customHeight="1">
      <c r="A66" s="328" t="s">
        <v>609</v>
      </c>
      <c r="B66" s="347"/>
      <c r="C66" s="347"/>
      <c r="D66" s="348"/>
      <c r="E66" s="13"/>
      <c r="F66" s="13"/>
      <c r="G66" s="111"/>
      <c r="H66" s="13"/>
      <c r="I66" s="13"/>
      <c r="J66" s="108"/>
      <c r="L66" s="395"/>
    </row>
    <row r="67" spans="1:12" ht="30" customHeight="1">
      <c r="A67" s="113"/>
      <c r="B67" s="113"/>
      <c r="C67" s="114"/>
      <c r="D67" s="111"/>
      <c r="E67" s="13"/>
      <c r="F67" s="13"/>
      <c r="G67" s="111"/>
      <c r="H67" s="13"/>
      <c r="I67" s="13"/>
      <c r="J67" s="108"/>
    </row>
    <row r="68" spans="1:12" ht="30" customHeight="1">
      <c r="A68" s="59"/>
      <c r="B68" s="59"/>
      <c r="C68" s="60"/>
      <c r="D68" s="61"/>
      <c r="E68" s="62"/>
      <c r="F68" s="62"/>
      <c r="G68" s="61"/>
      <c r="H68" s="62"/>
      <c r="I68" s="62"/>
      <c r="J68" s="63"/>
    </row>
    <row r="69" spans="1:12" ht="24">
      <c r="B69" s="64"/>
      <c r="J69" s="65" t="s">
        <v>0</v>
      </c>
    </row>
  </sheetData>
  <mergeCells count="6">
    <mergeCell ref="C2:F3"/>
    <mergeCell ref="G2:H3"/>
    <mergeCell ref="C25:F26"/>
    <mergeCell ref="G25:H26"/>
    <mergeCell ref="C48:F49"/>
    <mergeCell ref="G48:H49"/>
  </mergeCells>
  <phoneticPr fontId="30"/>
  <pageMargins left="0.51181102362204722" right="0.35433070866141736" top="0" bottom="0" header="0" footer="0"/>
  <pageSetup paperSize="9" orientation="landscape" r:id="rId1"/>
  <headerFooter alignWithMargins="0"/>
  <rowBreaks count="2" manualBreakCount="2">
    <brk id="23" max="10" man="1"/>
    <brk id="4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Y31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93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656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397</v>
      </c>
      <c r="B9" s="59"/>
      <c r="C9" s="60" t="s">
        <v>42</v>
      </c>
      <c r="D9" s="61">
        <v>1</v>
      </c>
      <c r="E9" s="62"/>
      <c r="F9" s="62"/>
      <c r="G9" s="61"/>
      <c r="H9" s="62"/>
      <c r="I9" s="62"/>
      <c r="J9" s="63" t="s">
        <v>128</v>
      </c>
    </row>
    <row r="10" spans="1:25" ht="30" customHeight="1">
      <c r="A10" s="59" t="s">
        <v>87</v>
      </c>
      <c r="B10" s="59"/>
      <c r="C10" s="60" t="s">
        <v>42</v>
      </c>
      <c r="D10" s="61">
        <v>1</v>
      </c>
      <c r="E10" s="62"/>
      <c r="F10" s="62"/>
      <c r="G10" s="61"/>
      <c r="H10" s="62"/>
      <c r="I10" s="62"/>
      <c r="J10" s="63" t="s">
        <v>129</v>
      </c>
    </row>
    <row r="11" spans="1:25" ht="30" customHeight="1">
      <c r="A11" s="59" t="s">
        <v>88</v>
      </c>
      <c r="B11" s="59"/>
      <c r="C11" s="60" t="s">
        <v>42</v>
      </c>
      <c r="D11" s="61">
        <v>1</v>
      </c>
      <c r="E11" s="62"/>
      <c r="F11" s="62"/>
      <c r="G11" s="61"/>
      <c r="H11" s="62"/>
      <c r="I11" s="62"/>
      <c r="J11" s="63" t="s">
        <v>130</v>
      </c>
    </row>
    <row r="12" spans="1:25" ht="30" customHeight="1">
      <c r="A12" s="59" t="s">
        <v>89</v>
      </c>
      <c r="B12" s="59"/>
      <c r="C12" s="60" t="s">
        <v>42</v>
      </c>
      <c r="D12" s="61">
        <v>1</v>
      </c>
      <c r="E12" s="62"/>
      <c r="F12" s="62"/>
      <c r="G12" s="61"/>
      <c r="H12" s="62"/>
      <c r="I12" s="62"/>
      <c r="J12" s="63" t="s">
        <v>131</v>
      </c>
    </row>
    <row r="13" spans="1:25" ht="30" customHeight="1">
      <c r="A13" s="59" t="s">
        <v>90</v>
      </c>
      <c r="B13" s="59"/>
      <c r="C13" s="60" t="s">
        <v>42</v>
      </c>
      <c r="D13" s="61">
        <v>1</v>
      </c>
      <c r="E13" s="62"/>
      <c r="F13" s="62"/>
      <c r="G13" s="61"/>
      <c r="H13" s="62"/>
      <c r="I13" s="62"/>
      <c r="J13" s="63" t="s">
        <v>141</v>
      </c>
    </row>
    <row r="14" spans="1:25" ht="30" customHeight="1">
      <c r="A14" s="59" t="s">
        <v>142</v>
      </c>
      <c r="B14" s="59"/>
      <c r="C14" s="60" t="s">
        <v>120</v>
      </c>
      <c r="D14" s="61">
        <v>1</v>
      </c>
      <c r="E14" s="62"/>
      <c r="F14" s="62"/>
      <c r="G14" s="61"/>
      <c r="H14" s="62"/>
      <c r="I14" s="62"/>
      <c r="J14" s="63" t="s">
        <v>144</v>
      </c>
    </row>
    <row r="15" spans="1:25" ht="30" customHeight="1">
      <c r="A15" s="59" t="s">
        <v>229</v>
      </c>
      <c r="B15" s="59"/>
      <c r="C15" s="60" t="s">
        <v>111</v>
      </c>
      <c r="D15" s="61">
        <v>1</v>
      </c>
      <c r="E15" s="62"/>
      <c r="F15" s="62"/>
      <c r="G15" s="61"/>
      <c r="H15" s="62"/>
      <c r="I15" s="62"/>
      <c r="J15" s="63" t="s">
        <v>231</v>
      </c>
    </row>
    <row r="16" spans="1:25" ht="30" customHeight="1">
      <c r="A16" s="59" t="s">
        <v>230</v>
      </c>
      <c r="B16" s="59"/>
      <c r="C16" s="60" t="s">
        <v>111</v>
      </c>
      <c r="D16" s="61">
        <v>1</v>
      </c>
      <c r="E16" s="62"/>
      <c r="F16" s="62"/>
      <c r="G16" s="61"/>
      <c r="H16" s="62"/>
      <c r="I16" s="62"/>
      <c r="J16" s="63" t="s">
        <v>232</v>
      </c>
    </row>
    <row r="17" spans="1:13" ht="30" customHeight="1">
      <c r="A17" s="59" t="s">
        <v>143</v>
      </c>
      <c r="B17" s="59"/>
      <c r="C17" s="60" t="s">
        <v>120</v>
      </c>
      <c r="D17" s="61">
        <v>1</v>
      </c>
      <c r="E17" s="62"/>
      <c r="F17" s="62"/>
      <c r="G17" s="61"/>
      <c r="H17" s="62"/>
      <c r="I17" s="62"/>
      <c r="J17" s="63" t="s">
        <v>398</v>
      </c>
    </row>
    <row r="18" spans="1:13" ht="30" customHeight="1">
      <c r="A18" s="59"/>
      <c r="B18" s="59"/>
      <c r="C18" s="60"/>
      <c r="D18" s="61"/>
      <c r="E18" s="62"/>
      <c r="F18" s="62"/>
      <c r="G18" s="61"/>
      <c r="H18" s="62"/>
      <c r="I18" s="62"/>
      <c r="J18" s="63"/>
    </row>
    <row r="19" spans="1:13" ht="30" customHeight="1">
      <c r="A19" s="59"/>
      <c r="B19" s="59"/>
      <c r="C19" s="60"/>
      <c r="D19" s="61"/>
      <c r="E19" s="62"/>
      <c r="F19" s="62"/>
      <c r="G19" s="61"/>
      <c r="H19" s="62"/>
      <c r="I19" s="62"/>
      <c r="J19" s="63"/>
    </row>
    <row r="20" spans="1:13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3" ht="30" customHeight="1">
      <c r="A21" s="59"/>
      <c r="B21" s="59"/>
      <c r="C21" s="60"/>
      <c r="D21" s="61"/>
      <c r="E21" s="62"/>
      <c r="F21" s="62"/>
      <c r="G21" s="61"/>
      <c r="H21" s="62"/>
      <c r="I21" s="62"/>
      <c r="J21" s="63"/>
    </row>
    <row r="22" spans="1:13" ht="30" customHeight="1">
      <c r="A22" s="69" t="s">
        <v>43</v>
      </c>
      <c r="B22" s="59"/>
      <c r="C22" s="60"/>
      <c r="D22" s="61"/>
      <c r="E22" s="62"/>
      <c r="F22" s="62"/>
      <c r="G22" s="61"/>
      <c r="H22" s="62"/>
      <c r="I22" s="62"/>
      <c r="J22" s="63"/>
    </row>
    <row r="23" spans="1:13" ht="24">
      <c r="B23" s="64"/>
      <c r="J23" s="65" t="s">
        <v>0</v>
      </c>
    </row>
    <row r="24" spans="1:13" ht="15" customHeight="1">
      <c r="B24" s="64"/>
      <c r="J24" s="65"/>
    </row>
    <row r="25" spans="1:13" ht="15" customHeight="1">
      <c r="B25" s="64"/>
      <c r="J25" s="65"/>
    </row>
    <row r="26" spans="1:13" ht="15" customHeight="1">
      <c r="A26" s="55"/>
      <c r="B26" s="70"/>
      <c r="C26" s="55"/>
      <c r="D26" s="55"/>
      <c r="E26" s="71"/>
      <c r="F26" s="71"/>
      <c r="G26" s="55"/>
      <c r="H26" s="71"/>
      <c r="I26" s="71"/>
      <c r="J26" s="73"/>
      <c r="K26" s="55"/>
      <c r="L26" s="55"/>
      <c r="M26" s="55"/>
    </row>
    <row r="27" spans="1:13" ht="15" customHeight="1">
      <c r="A27" s="55"/>
      <c r="B27" s="70"/>
      <c r="C27" s="55"/>
      <c r="D27" s="55"/>
      <c r="E27" s="71"/>
      <c r="F27" s="71"/>
      <c r="G27" s="55"/>
      <c r="H27" s="71"/>
      <c r="I27" s="71"/>
      <c r="J27" s="72"/>
      <c r="K27" s="55"/>
      <c r="L27" s="55"/>
      <c r="M27" s="55"/>
    </row>
    <row r="28" spans="1:13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  <c r="M28" s="55"/>
    </row>
    <row r="29" spans="1:13">
      <c r="A29" s="55"/>
      <c r="B29" s="55"/>
      <c r="C29" s="55"/>
      <c r="D29" s="55"/>
      <c r="E29" s="71"/>
      <c r="F29" s="71"/>
      <c r="G29" s="55"/>
      <c r="H29" s="71"/>
      <c r="I29" s="71"/>
      <c r="J29" s="55"/>
      <c r="K29" s="55"/>
      <c r="L29" s="55"/>
      <c r="M29" s="55"/>
    </row>
    <row r="30" spans="1:13">
      <c r="A30" s="55"/>
      <c r="B30" s="55"/>
      <c r="C30" s="55"/>
      <c r="D30" s="55"/>
      <c r="E30" s="71"/>
      <c r="F30" s="71"/>
      <c r="G30" s="55"/>
      <c r="H30" s="71"/>
      <c r="I30" s="71"/>
      <c r="J30" s="55"/>
      <c r="K30" s="55"/>
      <c r="L30" s="55"/>
      <c r="M30" s="55"/>
    </row>
    <row r="31" spans="1:13">
      <c r="A31" s="55"/>
      <c r="B31" s="55"/>
      <c r="C31" s="55"/>
      <c r="D31" s="55"/>
      <c r="E31" s="71"/>
      <c r="F31" s="71"/>
      <c r="G31" s="55"/>
      <c r="H31" s="71"/>
      <c r="I31" s="71"/>
      <c r="J31" s="55"/>
      <c r="K31" s="55"/>
      <c r="L31" s="55"/>
      <c r="M31" s="55"/>
    </row>
  </sheetData>
  <mergeCells count="3">
    <mergeCell ref="G7:I7"/>
    <mergeCell ref="C2:F3"/>
    <mergeCell ref="G2:H3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399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655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400</v>
      </c>
      <c r="B9" s="75" t="s">
        <v>401</v>
      </c>
      <c r="C9" s="60" t="s">
        <v>48</v>
      </c>
      <c r="D9" s="111">
        <v>72.8</v>
      </c>
      <c r="E9" s="13"/>
      <c r="F9" s="62"/>
      <c r="G9" s="61"/>
      <c r="H9" s="62"/>
      <c r="I9" s="62"/>
      <c r="J9" s="63" t="s">
        <v>133</v>
      </c>
    </row>
    <row r="10" spans="1:25" ht="30" customHeight="1">
      <c r="A10" s="69" t="s">
        <v>49</v>
      </c>
      <c r="B10" s="59"/>
      <c r="C10" s="60"/>
      <c r="D10" s="111"/>
      <c r="E10" s="13"/>
      <c r="F10" s="62"/>
      <c r="G10" s="61"/>
      <c r="H10" s="62"/>
      <c r="I10" s="62"/>
      <c r="J10" s="63"/>
    </row>
    <row r="11" spans="1:25" ht="30" customHeight="1">
      <c r="A11" s="59"/>
      <c r="B11" s="113"/>
      <c r="C11" s="60"/>
      <c r="D11" s="61"/>
      <c r="E11" s="62"/>
      <c r="F11" s="62"/>
      <c r="G11" s="61"/>
      <c r="H11" s="62"/>
      <c r="I11" s="62"/>
      <c r="J11" s="349"/>
    </row>
    <row r="12" spans="1:25" ht="30" customHeight="1">
      <c r="A12" s="69"/>
      <c r="B12" s="59"/>
      <c r="C12" s="60"/>
      <c r="D12" s="61"/>
      <c r="E12" s="62"/>
      <c r="F12" s="62"/>
      <c r="G12" s="61"/>
      <c r="H12" s="62"/>
      <c r="I12" s="62"/>
      <c r="J12" s="63"/>
    </row>
    <row r="13" spans="1:25" ht="30" customHeight="1">
      <c r="A13" s="59"/>
      <c r="B13" s="75"/>
      <c r="C13" s="60"/>
      <c r="D13" s="111"/>
      <c r="E13" s="13"/>
      <c r="F13" s="62"/>
      <c r="G13" s="61"/>
      <c r="H13" s="62"/>
      <c r="I13" s="62"/>
      <c r="J13" s="63"/>
    </row>
    <row r="14" spans="1:25" ht="30" customHeight="1">
      <c r="A14" s="59"/>
      <c r="B14" s="75"/>
      <c r="C14" s="60"/>
      <c r="D14" s="111"/>
      <c r="E14" s="13"/>
      <c r="F14" s="62"/>
      <c r="G14" s="61"/>
      <c r="H14" s="62"/>
      <c r="I14" s="62"/>
      <c r="J14" s="63"/>
    </row>
    <row r="15" spans="1:25" ht="30" customHeight="1">
      <c r="A15" s="59"/>
      <c r="B15" s="75"/>
      <c r="C15" s="60"/>
      <c r="D15" s="111"/>
      <c r="E15" s="13"/>
      <c r="F15" s="62"/>
      <c r="G15" s="61"/>
      <c r="H15" s="62"/>
      <c r="I15" s="62"/>
      <c r="J15" s="63"/>
    </row>
    <row r="16" spans="1:25" ht="30" customHeight="1">
      <c r="A16" s="59"/>
      <c r="B16" s="75"/>
      <c r="C16" s="60"/>
      <c r="D16" s="111"/>
      <c r="E16" s="13"/>
      <c r="F16" s="62"/>
      <c r="G16" s="61"/>
      <c r="H16" s="62"/>
      <c r="I16" s="62"/>
      <c r="J16" s="63"/>
    </row>
    <row r="17" spans="1:16" ht="30" customHeight="1">
      <c r="A17" s="59"/>
      <c r="B17" s="75"/>
      <c r="C17" s="60"/>
      <c r="D17" s="61"/>
      <c r="E17" s="62"/>
      <c r="F17" s="62"/>
      <c r="G17" s="61"/>
      <c r="H17" s="62"/>
      <c r="I17" s="62"/>
      <c r="J17" s="63"/>
    </row>
    <row r="18" spans="1:16" ht="30" customHeight="1">
      <c r="A18" s="59"/>
      <c r="B18" s="75"/>
      <c r="C18" s="60"/>
      <c r="D18" s="61"/>
      <c r="E18" s="62"/>
      <c r="F18" s="62"/>
      <c r="G18" s="61"/>
      <c r="H18" s="62"/>
      <c r="I18" s="62"/>
      <c r="J18" s="63"/>
    </row>
    <row r="19" spans="1:16" ht="30" customHeight="1">
      <c r="A19" s="69"/>
      <c r="B19" s="59"/>
      <c r="C19" s="60"/>
      <c r="D19" s="61"/>
      <c r="E19" s="62"/>
      <c r="F19" s="62"/>
      <c r="G19" s="61"/>
      <c r="H19" s="62"/>
      <c r="I19" s="62"/>
      <c r="J19" s="63"/>
    </row>
    <row r="20" spans="1:16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6" ht="30" customHeight="1">
      <c r="A21" s="69"/>
      <c r="B21" s="59"/>
      <c r="C21" s="60"/>
      <c r="D21" s="61"/>
      <c r="E21" s="62"/>
      <c r="F21" s="62"/>
      <c r="G21" s="61"/>
      <c r="H21" s="62"/>
      <c r="I21" s="62"/>
      <c r="J21" s="63"/>
    </row>
    <row r="22" spans="1:16" ht="30" customHeight="1">
      <c r="A22" s="69" t="s">
        <v>43</v>
      </c>
      <c r="B22" s="59"/>
      <c r="C22" s="60"/>
      <c r="D22" s="61"/>
      <c r="E22" s="62"/>
      <c r="F22" s="62"/>
      <c r="G22" s="61"/>
      <c r="H22" s="62"/>
      <c r="I22" s="62"/>
      <c r="J22" s="63"/>
    </row>
    <row r="23" spans="1:16" ht="24">
      <c r="B23" s="64"/>
      <c r="J23" s="65" t="s">
        <v>0</v>
      </c>
    </row>
    <row r="24" spans="1:16" ht="15" customHeight="1">
      <c r="B24" s="64"/>
      <c r="J24" s="65"/>
    </row>
    <row r="25" spans="1:16" ht="15" customHeight="1">
      <c r="B25" s="64"/>
      <c r="J25" s="65"/>
    </row>
    <row r="26" spans="1:16">
      <c r="A26" s="55"/>
      <c r="B26" s="55"/>
      <c r="C26" s="55"/>
      <c r="D26" s="55"/>
      <c r="E26" s="71"/>
      <c r="F26" s="71"/>
      <c r="G26" s="55"/>
      <c r="H26" s="71"/>
      <c r="I26" s="71"/>
      <c r="J26" s="55"/>
      <c r="K26" s="55"/>
      <c r="L26" s="55"/>
      <c r="M26" s="55"/>
      <c r="N26" s="55"/>
      <c r="O26" s="55"/>
      <c r="P26" s="55"/>
    </row>
    <row r="27" spans="1:16">
      <c r="A27" s="55"/>
      <c r="B27" s="55"/>
      <c r="C27" s="55"/>
      <c r="D27" s="55"/>
      <c r="E27" s="71"/>
      <c r="F27" s="71"/>
      <c r="G27" s="55"/>
      <c r="H27" s="71"/>
      <c r="I27" s="71"/>
      <c r="J27" s="55"/>
      <c r="K27" s="55"/>
      <c r="L27" s="55"/>
      <c r="M27" s="55"/>
      <c r="N27" s="55"/>
      <c r="O27" s="55"/>
      <c r="P27" s="55"/>
    </row>
    <row r="28" spans="1:16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  <c r="M28" s="55"/>
      <c r="N28" s="55"/>
      <c r="O28" s="55"/>
      <c r="P28" s="55"/>
    </row>
  </sheetData>
  <mergeCells count="3">
    <mergeCell ref="C2:F3"/>
    <mergeCell ref="G2:H3"/>
    <mergeCell ref="G7:I7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Y28"/>
  <sheetViews>
    <sheetView view="pageBreakPreview" topLeftCell="A4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96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654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 t="s">
        <v>40</v>
      </c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44</v>
      </c>
      <c r="B9" s="75" t="s">
        <v>402</v>
      </c>
      <c r="C9" s="60" t="s">
        <v>48</v>
      </c>
      <c r="D9" s="111">
        <v>2.75</v>
      </c>
      <c r="E9" s="13"/>
      <c r="F9" s="62"/>
      <c r="G9" s="61"/>
      <c r="H9" s="62"/>
      <c r="I9" s="62"/>
      <c r="J9" s="63" t="s">
        <v>133</v>
      </c>
    </row>
    <row r="10" spans="1:25" ht="30" customHeight="1">
      <c r="A10" s="59" t="s">
        <v>44</v>
      </c>
      <c r="B10" s="75" t="s">
        <v>202</v>
      </c>
      <c r="C10" s="60" t="s">
        <v>48</v>
      </c>
      <c r="D10" s="111">
        <v>27.7</v>
      </c>
      <c r="E10" s="13"/>
      <c r="F10" s="62"/>
      <c r="G10" s="61"/>
      <c r="H10" s="62"/>
      <c r="I10" s="62"/>
      <c r="J10" s="63" t="s">
        <v>133</v>
      </c>
    </row>
    <row r="11" spans="1:25" ht="30" customHeight="1">
      <c r="A11" s="59" t="s">
        <v>44</v>
      </c>
      <c r="B11" s="75" t="s">
        <v>403</v>
      </c>
      <c r="C11" s="60" t="s">
        <v>48</v>
      </c>
      <c r="D11" s="111">
        <v>4.51</v>
      </c>
      <c r="E11" s="13"/>
      <c r="F11" s="62"/>
      <c r="G11" s="61"/>
      <c r="H11" s="62"/>
      <c r="I11" s="62"/>
      <c r="J11" s="63" t="s">
        <v>133</v>
      </c>
    </row>
    <row r="12" spans="1:25" ht="30" customHeight="1">
      <c r="A12" s="69" t="s">
        <v>49</v>
      </c>
      <c r="B12" s="59"/>
      <c r="C12" s="60"/>
      <c r="D12" s="111"/>
      <c r="E12" s="13"/>
      <c r="F12" s="62"/>
      <c r="G12" s="61"/>
      <c r="H12" s="62"/>
      <c r="I12" s="62"/>
      <c r="J12" s="63"/>
    </row>
    <row r="13" spans="1:25" ht="30" customHeight="1">
      <c r="A13" s="59" t="s">
        <v>44</v>
      </c>
      <c r="B13" s="75" t="s">
        <v>404</v>
      </c>
      <c r="C13" s="60" t="s">
        <v>48</v>
      </c>
      <c r="D13" s="111">
        <v>33.299999999999997</v>
      </c>
      <c r="E13" s="13"/>
      <c r="F13" s="62"/>
      <c r="G13" s="61"/>
      <c r="H13" s="62"/>
      <c r="I13" s="62"/>
      <c r="J13" s="63" t="s">
        <v>133</v>
      </c>
    </row>
    <row r="14" spans="1:25" ht="30" customHeight="1">
      <c r="A14" s="59" t="s">
        <v>44</v>
      </c>
      <c r="B14" s="75" t="s">
        <v>203</v>
      </c>
      <c r="C14" s="60" t="s">
        <v>48</v>
      </c>
      <c r="D14" s="111">
        <v>56.8</v>
      </c>
      <c r="E14" s="13"/>
      <c r="F14" s="62"/>
      <c r="G14" s="61"/>
      <c r="H14" s="62"/>
      <c r="I14" s="62"/>
      <c r="J14" s="63" t="s">
        <v>133</v>
      </c>
    </row>
    <row r="15" spans="1:25" ht="30" customHeight="1">
      <c r="A15" s="59" t="s">
        <v>44</v>
      </c>
      <c r="B15" s="75" t="s">
        <v>204</v>
      </c>
      <c r="C15" s="60" t="s">
        <v>48</v>
      </c>
      <c r="D15" s="111">
        <v>88.6</v>
      </c>
      <c r="E15" s="13"/>
      <c r="F15" s="62"/>
      <c r="G15" s="61"/>
      <c r="H15" s="62"/>
      <c r="I15" s="62"/>
      <c r="J15" s="63" t="s">
        <v>133</v>
      </c>
    </row>
    <row r="16" spans="1:25" ht="30" customHeight="1">
      <c r="A16" s="69" t="s">
        <v>49</v>
      </c>
      <c r="B16" s="59"/>
      <c r="C16" s="60"/>
      <c r="D16" s="111"/>
      <c r="E16" s="13"/>
      <c r="F16" s="62"/>
      <c r="G16" s="61"/>
      <c r="H16" s="62"/>
      <c r="I16" s="62"/>
      <c r="J16" s="63"/>
    </row>
    <row r="17" spans="1:16" ht="30" customHeight="1">
      <c r="A17" s="59" t="s">
        <v>50</v>
      </c>
      <c r="B17" s="113" t="s">
        <v>139</v>
      </c>
      <c r="C17" s="60" t="s">
        <v>57</v>
      </c>
      <c r="D17" s="61">
        <v>1</v>
      </c>
      <c r="E17" s="62"/>
      <c r="F17" s="62"/>
      <c r="G17" s="61"/>
      <c r="H17" s="62"/>
      <c r="I17" s="62"/>
      <c r="J17" s="349" t="s">
        <v>502</v>
      </c>
    </row>
    <row r="18" spans="1:16" ht="30" customHeight="1">
      <c r="A18" s="69" t="s">
        <v>49</v>
      </c>
      <c r="B18" s="59"/>
      <c r="C18" s="60"/>
      <c r="D18" s="61"/>
      <c r="E18" s="62"/>
      <c r="F18" s="62"/>
      <c r="G18" s="61"/>
      <c r="H18" s="62"/>
      <c r="I18" s="62"/>
      <c r="J18" s="63"/>
    </row>
    <row r="19" spans="1:16" ht="30" customHeight="1">
      <c r="A19" s="59"/>
      <c r="B19" s="75"/>
      <c r="C19" s="60"/>
      <c r="D19" s="61"/>
      <c r="E19" s="62"/>
      <c r="F19" s="62"/>
      <c r="G19" s="61"/>
      <c r="H19" s="62"/>
      <c r="I19" s="62"/>
      <c r="J19" s="63"/>
    </row>
    <row r="20" spans="1:16" ht="30" customHeight="1">
      <c r="A20" s="59"/>
      <c r="B20" s="59"/>
      <c r="C20" s="60"/>
      <c r="D20" s="61"/>
      <c r="E20" s="62"/>
      <c r="F20" s="62"/>
      <c r="G20" s="61"/>
      <c r="H20" s="62"/>
      <c r="I20" s="62"/>
      <c r="J20" s="63"/>
    </row>
    <row r="21" spans="1:16" ht="30" customHeight="1">
      <c r="A21" s="69"/>
      <c r="B21" s="59"/>
      <c r="C21" s="60"/>
      <c r="D21" s="61"/>
      <c r="E21" s="62"/>
      <c r="F21" s="62"/>
      <c r="G21" s="61"/>
      <c r="H21" s="62"/>
      <c r="I21" s="62"/>
      <c r="J21" s="63"/>
    </row>
    <row r="22" spans="1:16" ht="30" customHeight="1">
      <c r="A22" s="69" t="s">
        <v>43</v>
      </c>
      <c r="B22" s="59"/>
      <c r="C22" s="60"/>
      <c r="D22" s="61"/>
      <c r="E22" s="62"/>
      <c r="F22" s="62"/>
      <c r="G22" s="61"/>
      <c r="H22" s="62"/>
      <c r="I22" s="62"/>
      <c r="J22" s="63"/>
    </row>
    <row r="23" spans="1:16" ht="24">
      <c r="B23" s="64"/>
      <c r="J23" s="65" t="s">
        <v>0</v>
      </c>
    </row>
    <row r="24" spans="1:16" ht="15" customHeight="1">
      <c r="B24" s="64"/>
      <c r="J24" s="65"/>
    </row>
    <row r="25" spans="1:16" ht="15" customHeight="1">
      <c r="B25" s="64"/>
      <c r="J25" s="65"/>
    </row>
    <row r="26" spans="1:16">
      <c r="A26" s="55"/>
      <c r="B26" s="55"/>
      <c r="C26" s="55"/>
      <c r="D26" s="55"/>
      <c r="E26" s="71"/>
      <c r="F26" s="71"/>
      <c r="G26" s="55"/>
      <c r="H26" s="71"/>
      <c r="I26" s="71"/>
      <c r="J26" s="55"/>
      <c r="K26" s="55"/>
      <c r="L26" s="55"/>
      <c r="M26" s="55"/>
      <c r="N26" s="55"/>
      <c r="O26" s="55"/>
      <c r="P26" s="55"/>
    </row>
    <row r="27" spans="1:16">
      <c r="A27" s="55"/>
      <c r="B27" s="55"/>
      <c r="C27" s="55"/>
      <c r="D27" s="55"/>
      <c r="E27" s="71"/>
      <c r="F27" s="71"/>
      <c r="G27" s="55"/>
      <c r="H27" s="71"/>
      <c r="I27" s="71"/>
      <c r="J27" s="55"/>
      <c r="K27" s="55"/>
      <c r="L27" s="55"/>
      <c r="M27" s="55"/>
      <c r="N27" s="55"/>
      <c r="O27" s="55"/>
      <c r="P27" s="55"/>
    </row>
    <row r="28" spans="1:16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  <c r="M28" s="55"/>
      <c r="N28" s="55"/>
      <c r="O28" s="55"/>
      <c r="P28" s="55"/>
    </row>
  </sheetData>
  <mergeCells count="3">
    <mergeCell ref="G7:I7"/>
    <mergeCell ref="C2:F3"/>
    <mergeCell ref="G2:H3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Y56"/>
  <sheetViews>
    <sheetView view="pageBreakPreview" zoomScaleNormal="100" zoomScaleSheetLayoutView="100" workbookViewId="0"/>
  </sheetViews>
  <sheetFormatPr defaultRowHeight="12"/>
  <cols>
    <col min="1" max="2" width="29.28515625" style="44" customWidth="1"/>
    <col min="3" max="3" width="5.28515625" style="44" customWidth="1"/>
    <col min="4" max="4" width="9.7109375" style="44" customWidth="1"/>
    <col min="5" max="5" width="11.7109375" style="45" customWidth="1"/>
    <col min="6" max="6" width="12.7109375" style="45" customWidth="1"/>
    <col min="7" max="7" width="9.7109375" style="44" customWidth="1"/>
    <col min="8" max="8" width="11.7109375" style="45" customWidth="1"/>
    <col min="9" max="9" width="12.7109375" style="45" customWidth="1"/>
    <col min="10" max="10" width="19.42578125" style="44" customWidth="1"/>
    <col min="11" max="11" width="2.85546875" style="44" customWidth="1"/>
    <col min="12" max="16384" width="9.140625" style="44"/>
  </cols>
  <sheetData>
    <row r="1" spans="1:25" ht="50.1" customHeight="1"/>
    <row r="2" spans="1:25" ht="15" customHeight="1">
      <c r="C2" s="443" t="s">
        <v>45</v>
      </c>
      <c r="D2" s="443"/>
      <c r="E2" s="443"/>
      <c r="F2" s="443"/>
      <c r="G2" s="445" t="s">
        <v>81</v>
      </c>
      <c r="H2" s="446"/>
    </row>
    <row r="3" spans="1:25" ht="17.100000000000001" customHeight="1">
      <c r="C3" s="444"/>
      <c r="D3" s="444"/>
      <c r="E3" s="444"/>
      <c r="F3" s="444"/>
      <c r="G3" s="446"/>
      <c r="H3" s="446"/>
    </row>
    <row r="4" spans="1:25" ht="15" customHeight="1"/>
    <row r="5" spans="1:25" ht="15" customHeight="1">
      <c r="A5"/>
      <c r="B5"/>
      <c r="C5" s="46"/>
      <c r="D5" s="46"/>
      <c r="E5" s="47"/>
      <c r="F5" s="47"/>
      <c r="G5" s="48" t="s">
        <v>97</v>
      </c>
      <c r="H5" s="45" t="s">
        <v>33</v>
      </c>
    </row>
    <row r="6" spans="1:25" ht="15" customHeight="1">
      <c r="I6" s="49" t="s">
        <v>653</v>
      </c>
      <c r="J6" s="49"/>
    </row>
    <row r="7" spans="1:25" ht="15" customHeight="1">
      <c r="A7" s="50"/>
      <c r="B7" s="51" t="s">
        <v>34</v>
      </c>
      <c r="C7" s="51" t="s">
        <v>35</v>
      </c>
      <c r="D7" s="52" t="s">
        <v>36</v>
      </c>
      <c r="E7" s="53"/>
      <c r="F7" s="53"/>
      <c r="G7" s="447" t="s">
        <v>37</v>
      </c>
      <c r="H7" s="448"/>
      <c r="I7" s="449"/>
      <c r="J7" s="54"/>
    </row>
    <row r="8" spans="1:25" ht="15" customHeight="1">
      <c r="A8" s="56" t="s">
        <v>38</v>
      </c>
      <c r="B8" s="56" t="s">
        <v>39</v>
      </c>
      <c r="C8" s="56"/>
      <c r="D8" s="56" t="s">
        <v>6</v>
      </c>
      <c r="E8" s="57" t="s">
        <v>8</v>
      </c>
      <c r="F8" s="57" t="s">
        <v>9</v>
      </c>
      <c r="G8" s="56" t="s">
        <v>6</v>
      </c>
      <c r="H8" s="57" t="s">
        <v>8</v>
      </c>
      <c r="I8" s="57" t="s">
        <v>9</v>
      </c>
      <c r="J8" s="58" t="s">
        <v>41</v>
      </c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</row>
    <row r="9" spans="1:25" ht="30" customHeight="1">
      <c r="A9" s="59" t="s">
        <v>45</v>
      </c>
      <c r="B9" s="75" t="s">
        <v>205</v>
      </c>
      <c r="C9" s="60" t="s">
        <v>48</v>
      </c>
      <c r="D9" s="111">
        <v>56.8</v>
      </c>
      <c r="E9" s="13"/>
      <c r="F9" s="62"/>
      <c r="G9" s="61"/>
      <c r="H9" s="62"/>
      <c r="I9" s="62"/>
      <c r="J9" s="63" t="s">
        <v>133</v>
      </c>
    </row>
    <row r="10" spans="1:25" ht="30" customHeight="1">
      <c r="A10" s="59" t="s">
        <v>45</v>
      </c>
      <c r="B10" s="75" t="s">
        <v>206</v>
      </c>
      <c r="C10" s="60" t="s">
        <v>48</v>
      </c>
      <c r="D10" s="111">
        <v>47.4</v>
      </c>
      <c r="E10" s="13"/>
      <c r="F10" s="62"/>
      <c r="G10" s="61"/>
      <c r="H10" s="62"/>
      <c r="I10" s="62"/>
      <c r="J10" s="63" t="s">
        <v>133</v>
      </c>
    </row>
    <row r="11" spans="1:25" ht="30" customHeight="1">
      <c r="A11" s="59" t="s">
        <v>45</v>
      </c>
      <c r="B11" s="75" t="s">
        <v>207</v>
      </c>
      <c r="C11" s="60" t="s">
        <v>48</v>
      </c>
      <c r="D11" s="111">
        <v>33.299999999999997</v>
      </c>
      <c r="E11" s="13"/>
      <c r="F11" s="62"/>
      <c r="G11" s="61"/>
      <c r="H11" s="62"/>
      <c r="I11" s="62"/>
      <c r="J11" s="63" t="s">
        <v>133</v>
      </c>
    </row>
    <row r="12" spans="1:25" ht="30" customHeight="1">
      <c r="A12" s="59" t="s">
        <v>45</v>
      </c>
      <c r="B12" s="75" t="s">
        <v>208</v>
      </c>
      <c r="C12" s="60" t="s">
        <v>48</v>
      </c>
      <c r="D12" s="111">
        <v>119</v>
      </c>
      <c r="E12" s="301"/>
      <c r="F12" s="62"/>
      <c r="G12" s="61"/>
      <c r="H12" s="62"/>
      <c r="I12" s="62"/>
      <c r="J12" s="63" t="s">
        <v>133</v>
      </c>
    </row>
    <row r="13" spans="1:25" ht="30" customHeight="1">
      <c r="A13" s="59" t="s">
        <v>45</v>
      </c>
      <c r="B13" s="75" t="s">
        <v>209</v>
      </c>
      <c r="C13" s="60" t="s">
        <v>48</v>
      </c>
      <c r="D13" s="111">
        <v>111</v>
      </c>
      <c r="E13" s="13"/>
      <c r="F13" s="62"/>
      <c r="G13" s="61"/>
      <c r="H13" s="62"/>
      <c r="I13" s="62"/>
      <c r="J13" s="63" t="s">
        <v>133</v>
      </c>
    </row>
    <row r="14" spans="1:25" ht="30" customHeight="1">
      <c r="A14" s="69" t="s">
        <v>210</v>
      </c>
      <c r="B14" s="75"/>
      <c r="C14" s="60"/>
      <c r="D14" s="111"/>
      <c r="E14" s="13"/>
      <c r="F14" s="62"/>
      <c r="G14" s="61"/>
      <c r="H14" s="62"/>
      <c r="I14" s="62"/>
      <c r="J14" s="63"/>
    </row>
    <row r="15" spans="1:25" ht="30" customHeight="1">
      <c r="A15" s="59" t="s">
        <v>211</v>
      </c>
      <c r="B15" s="365" t="s">
        <v>212</v>
      </c>
      <c r="C15" s="60" t="s">
        <v>213</v>
      </c>
      <c r="D15" s="111">
        <v>1</v>
      </c>
      <c r="E15" s="13"/>
      <c r="F15" s="62"/>
      <c r="G15" s="61"/>
      <c r="H15" s="62"/>
      <c r="I15" s="62"/>
      <c r="J15" s="349" t="s">
        <v>503</v>
      </c>
    </row>
    <row r="16" spans="1:25" ht="30" customHeight="1">
      <c r="A16" s="69" t="s">
        <v>210</v>
      </c>
      <c r="B16" s="75"/>
      <c r="C16" s="60"/>
      <c r="D16" s="111"/>
      <c r="E16" s="13"/>
      <c r="F16" s="62"/>
      <c r="G16" s="61"/>
      <c r="H16" s="62"/>
      <c r="I16" s="62"/>
      <c r="J16" s="63"/>
    </row>
    <row r="17" spans="1:16" ht="30" customHeight="1">
      <c r="A17" s="59"/>
      <c r="B17" s="75"/>
      <c r="C17" s="60"/>
      <c r="D17" s="111"/>
      <c r="E17" s="13"/>
      <c r="F17" s="62"/>
      <c r="G17" s="61"/>
      <c r="H17" s="62"/>
      <c r="I17" s="62"/>
      <c r="J17" s="63"/>
    </row>
    <row r="18" spans="1:16" ht="30" customHeight="1">
      <c r="A18" s="59"/>
      <c r="B18" s="75"/>
      <c r="C18" s="60"/>
      <c r="D18" s="111"/>
      <c r="E18" s="13"/>
      <c r="F18" s="62"/>
      <c r="G18" s="61"/>
      <c r="H18" s="62"/>
      <c r="I18" s="62"/>
      <c r="J18" s="63"/>
    </row>
    <row r="19" spans="1:16" ht="30" customHeight="1">
      <c r="A19" s="59"/>
      <c r="B19" s="75"/>
      <c r="C19" s="60"/>
      <c r="D19" s="111"/>
      <c r="E19" s="13"/>
      <c r="F19" s="62"/>
      <c r="G19" s="61"/>
      <c r="H19" s="62"/>
      <c r="I19" s="62"/>
      <c r="J19" s="63"/>
    </row>
    <row r="20" spans="1:16" ht="30" customHeight="1">
      <c r="A20" s="59"/>
      <c r="B20" s="75"/>
      <c r="C20" s="60"/>
      <c r="D20" s="111"/>
      <c r="E20" s="13"/>
      <c r="F20" s="62"/>
      <c r="G20" s="61"/>
      <c r="H20" s="62"/>
      <c r="I20" s="62"/>
      <c r="J20" s="63"/>
    </row>
    <row r="21" spans="1:16" ht="30" customHeight="1">
      <c r="A21" s="59"/>
      <c r="B21" s="75"/>
      <c r="C21" s="60"/>
      <c r="D21" s="111"/>
      <c r="E21" s="13"/>
      <c r="F21" s="62"/>
      <c r="G21" s="61"/>
      <c r="H21" s="62"/>
      <c r="I21" s="62"/>
      <c r="J21" s="63"/>
    </row>
    <row r="22" spans="1:16" ht="30" customHeight="1">
      <c r="A22" s="69" t="s">
        <v>214</v>
      </c>
      <c r="B22" s="75"/>
      <c r="C22" s="60"/>
      <c r="D22" s="61"/>
      <c r="E22" s="62"/>
      <c r="F22" s="62"/>
      <c r="G22" s="61"/>
      <c r="H22" s="62"/>
      <c r="I22" s="62"/>
      <c r="J22" s="63"/>
    </row>
    <row r="23" spans="1:16" ht="24">
      <c r="B23" s="64"/>
      <c r="J23" s="65" t="s">
        <v>0</v>
      </c>
    </row>
    <row r="24" spans="1:16" ht="15" customHeight="1">
      <c r="B24" s="64"/>
      <c r="J24" s="65"/>
    </row>
    <row r="25" spans="1:16" ht="15" customHeight="1">
      <c r="B25" s="64"/>
      <c r="J25" s="65"/>
    </row>
    <row r="26" spans="1:16">
      <c r="A26" s="55"/>
      <c r="B26" s="55"/>
      <c r="C26" s="55"/>
      <c r="D26" s="55"/>
      <c r="E26" s="71"/>
      <c r="F26" s="71"/>
      <c r="G26" s="55"/>
      <c r="H26" s="71"/>
      <c r="I26" s="71"/>
      <c r="J26" s="55"/>
      <c r="K26" s="55"/>
      <c r="L26" s="55"/>
      <c r="M26" s="55"/>
      <c r="N26" s="55"/>
      <c r="O26" s="55"/>
      <c r="P26" s="55"/>
    </row>
    <row r="27" spans="1:16">
      <c r="A27" s="55"/>
      <c r="B27" s="55"/>
      <c r="C27" s="55"/>
      <c r="D27" s="55"/>
      <c r="E27" s="71"/>
      <c r="F27" s="71"/>
      <c r="G27" s="55"/>
      <c r="H27" s="71"/>
      <c r="I27" s="71"/>
      <c r="J27" s="55"/>
      <c r="K27" s="55"/>
      <c r="L27" s="55"/>
      <c r="M27" s="55"/>
      <c r="N27" s="55"/>
      <c r="O27" s="55"/>
      <c r="P27" s="55"/>
    </row>
    <row r="28" spans="1:16">
      <c r="A28" s="55"/>
      <c r="B28" s="55"/>
      <c r="C28" s="55"/>
      <c r="D28" s="55"/>
      <c r="E28" s="71"/>
      <c r="F28" s="71"/>
      <c r="G28" s="55"/>
      <c r="H28" s="71"/>
      <c r="I28" s="71"/>
      <c r="J28" s="55"/>
      <c r="K28" s="55"/>
      <c r="L28" s="55"/>
      <c r="M28" s="55"/>
      <c r="N28" s="55"/>
      <c r="O28" s="55"/>
      <c r="P28" s="55"/>
    </row>
    <row r="29" spans="1:16">
      <c r="A29" s="55"/>
      <c r="B29" s="55"/>
      <c r="C29" s="55"/>
      <c r="D29" s="55"/>
      <c r="E29" s="71"/>
      <c r="F29" s="71"/>
      <c r="G29" s="55"/>
      <c r="H29" s="71"/>
      <c r="I29" s="71"/>
      <c r="J29" s="55"/>
      <c r="K29" s="55"/>
      <c r="L29" s="55"/>
      <c r="M29" s="55"/>
      <c r="N29" s="55"/>
      <c r="O29" s="55"/>
      <c r="P29" s="55"/>
    </row>
    <row r="30" spans="1:16">
      <c r="A30" s="55"/>
      <c r="B30" s="55"/>
      <c r="C30" s="55"/>
      <c r="D30" s="55"/>
      <c r="E30" s="71"/>
      <c r="F30" s="71"/>
      <c r="G30" s="55"/>
      <c r="H30" s="71"/>
      <c r="I30" s="71"/>
      <c r="J30" s="55"/>
      <c r="K30" s="55"/>
      <c r="L30" s="55"/>
      <c r="M30" s="55"/>
      <c r="N30" s="55"/>
      <c r="O30" s="55"/>
      <c r="P30" s="55"/>
    </row>
    <row r="31" spans="1:16">
      <c r="A31" s="55"/>
      <c r="B31" s="55"/>
      <c r="C31" s="55"/>
      <c r="D31" s="55"/>
      <c r="E31" s="71"/>
      <c r="F31" s="71"/>
      <c r="G31" s="55"/>
      <c r="H31" s="71"/>
      <c r="I31" s="71"/>
      <c r="J31" s="55"/>
      <c r="K31" s="55"/>
      <c r="L31" s="55"/>
      <c r="M31" s="55"/>
      <c r="N31" s="55"/>
      <c r="O31" s="55"/>
      <c r="P31" s="55"/>
    </row>
    <row r="32" spans="1:16">
      <c r="A32" s="55"/>
      <c r="B32" s="55"/>
      <c r="C32" s="55"/>
      <c r="D32" s="55"/>
      <c r="E32" s="71"/>
      <c r="F32" s="71"/>
      <c r="G32" s="55"/>
      <c r="H32" s="71"/>
      <c r="I32" s="71"/>
      <c r="J32" s="55"/>
      <c r="K32" s="55"/>
      <c r="L32" s="55"/>
      <c r="M32" s="55"/>
      <c r="N32" s="55"/>
      <c r="O32" s="55"/>
      <c r="P32" s="55"/>
    </row>
    <row r="33" spans="1:16">
      <c r="A33" s="55"/>
      <c r="B33" s="55"/>
      <c r="C33" s="55"/>
      <c r="D33" s="55"/>
      <c r="E33" s="71"/>
      <c r="F33" s="71"/>
      <c r="G33" s="55"/>
      <c r="H33" s="71"/>
      <c r="I33" s="71"/>
      <c r="J33" s="55"/>
      <c r="K33" s="55"/>
      <c r="L33" s="55"/>
      <c r="M33" s="55"/>
      <c r="N33" s="55"/>
      <c r="O33" s="55"/>
      <c r="P33" s="55"/>
    </row>
    <row r="34" spans="1:16">
      <c r="A34" s="55"/>
      <c r="B34" s="55"/>
      <c r="C34" s="55"/>
      <c r="D34" s="55"/>
      <c r="E34" s="71"/>
      <c r="F34" s="71"/>
      <c r="G34" s="55"/>
      <c r="H34" s="71"/>
      <c r="I34" s="71"/>
      <c r="J34" s="55"/>
      <c r="K34" s="55"/>
      <c r="L34" s="55"/>
      <c r="M34" s="55"/>
      <c r="N34" s="55"/>
      <c r="O34" s="55"/>
      <c r="P34" s="55"/>
    </row>
    <row r="35" spans="1:16">
      <c r="A35" s="55"/>
      <c r="B35" s="55"/>
      <c r="C35" s="55"/>
      <c r="D35" s="55"/>
      <c r="E35" s="71"/>
      <c r="F35" s="71"/>
      <c r="G35" s="55"/>
      <c r="H35" s="71"/>
      <c r="I35" s="71"/>
      <c r="J35" s="55"/>
      <c r="K35" s="55"/>
      <c r="L35" s="55"/>
      <c r="M35" s="55"/>
      <c r="N35" s="55"/>
      <c r="O35" s="55"/>
      <c r="P35" s="55"/>
    </row>
    <row r="36" spans="1:16">
      <c r="A36" s="55"/>
      <c r="B36" s="55"/>
      <c r="C36" s="55"/>
      <c r="D36" s="55"/>
      <c r="E36" s="71"/>
      <c r="F36" s="71"/>
      <c r="G36" s="55"/>
      <c r="H36" s="71"/>
      <c r="I36" s="71"/>
      <c r="J36" s="55"/>
      <c r="K36" s="55"/>
      <c r="L36" s="55"/>
      <c r="M36" s="55"/>
      <c r="N36" s="55"/>
      <c r="O36" s="55"/>
      <c r="P36" s="55"/>
    </row>
    <row r="37" spans="1:16">
      <c r="A37" s="55"/>
      <c r="B37" s="55"/>
      <c r="C37" s="55"/>
      <c r="D37" s="55"/>
      <c r="E37" s="71"/>
      <c r="F37" s="71"/>
      <c r="G37" s="55"/>
      <c r="H37" s="71"/>
      <c r="I37" s="71"/>
      <c r="J37" s="55"/>
      <c r="K37" s="55"/>
      <c r="L37" s="55"/>
      <c r="M37" s="55"/>
      <c r="N37" s="55"/>
      <c r="O37" s="55"/>
      <c r="P37" s="55"/>
    </row>
    <row r="38" spans="1:16">
      <c r="A38" s="55"/>
      <c r="B38" s="55"/>
      <c r="C38" s="55"/>
      <c r="D38" s="55"/>
      <c r="E38" s="71"/>
      <c r="F38" s="71"/>
      <c r="G38" s="55"/>
      <c r="H38" s="71"/>
      <c r="I38" s="71"/>
      <c r="J38" s="55"/>
      <c r="K38" s="55"/>
      <c r="L38" s="55"/>
      <c r="M38" s="55"/>
      <c r="N38" s="55"/>
      <c r="O38" s="55"/>
      <c r="P38" s="55"/>
    </row>
    <row r="39" spans="1:16">
      <c r="A39" s="55"/>
      <c r="B39" s="55"/>
      <c r="C39" s="55"/>
      <c r="D39" s="55"/>
      <c r="E39" s="71"/>
      <c r="F39" s="71"/>
      <c r="G39" s="55"/>
      <c r="H39" s="71"/>
      <c r="I39" s="71"/>
      <c r="J39" s="55"/>
      <c r="K39" s="55"/>
      <c r="L39" s="55"/>
      <c r="M39" s="55"/>
      <c r="N39" s="55"/>
      <c r="O39" s="55"/>
      <c r="P39" s="55"/>
    </row>
    <row r="40" spans="1:16">
      <c r="A40" s="55"/>
      <c r="B40" s="55"/>
      <c r="C40" s="55"/>
      <c r="D40" s="55"/>
      <c r="E40" s="71"/>
      <c r="F40" s="71"/>
      <c r="G40" s="55"/>
      <c r="H40" s="71"/>
      <c r="I40" s="71"/>
      <c r="J40" s="55"/>
      <c r="K40" s="55"/>
      <c r="L40" s="55"/>
      <c r="M40" s="55"/>
      <c r="N40" s="55"/>
      <c r="O40" s="55"/>
      <c r="P40" s="55"/>
    </row>
    <row r="41" spans="1:16">
      <c r="A41" s="55"/>
      <c r="B41" s="55"/>
      <c r="C41" s="55"/>
      <c r="D41" s="55"/>
      <c r="E41" s="71"/>
      <c r="F41" s="71"/>
      <c r="G41" s="55"/>
      <c r="H41" s="71"/>
      <c r="I41" s="71"/>
      <c r="J41" s="55"/>
      <c r="K41" s="55"/>
      <c r="L41" s="55"/>
      <c r="M41" s="55"/>
      <c r="N41" s="55"/>
      <c r="O41" s="55"/>
      <c r="P41" s="55"/>
    </row>
    <row r="42" spans="1:16">
      <c r="A42" s="55"/>
      <c r="B42" s="55"/>
      <c r="C42" s="55"/>
      <c r="D42" s="55"/>
      <c r="E42" s="71"/>
      <c r="F42" s="71"/>
      <c r="G42" s="55"/>
      <c r="H42" s="71"/>
      <c r="I42" s="71"/>
      <c r="J42" s="55"/>
      <c r="K42" s="55"/>
      <c r="L42" s="55"/>
      <c r="M42" s="55"/>
      <c r="N42" s="55"/>
      <c r="O42" s="55"/>
      <c r="P42" s="55"/>
    </row>
    <row r="43" spans="1:16">
      <c r="A43" s="55"/>
      <c r="B43" s="55"/>
      <c r="C43" s="55"/>
      <c r="D43" s="55"/>
      <c r="E43" s="71"/>
      <c r="F43" s="71"/>
      <c r="G43" s="55"/>
      <c r="H43" s="71"/>
      <c r="I43" s="71"/>
      <c r="J43" s="55"/>
      <c r="K43" s="55"/>
      <c r="L43" s="55"/>
      <c r="M43" s="55"/>
      <c r="N43" s="55"/>
      <c r="O43" s="55"/>
      <c r="P43" s="55"/>
    </row>
    <row r="44" spans="1:16">
      <c r="A44" s="55"/>
      <c r="B44" s="55"/>
      <c r="C44" s="55"/>
      <c r="D44" s="55"/>
      <c r="E44" s="71"/>
      <c r="F44" s="71"/>
      <c r="G44" s="55"/>
      <c r="H44" s="71"/>
      <c r="I44" s="71"/>
      <c r="J44" s="55"/>
      <c r="K44" s="55"/>
      <c r="L44" s="55"/>
      <c r="M44" s="55"/>
      <c r="N44" s="55"/>
      <c r="O44" s="55"/>
      <c r="P44" s="55"/>
    </row>
    <row r="45" spans="1:16">
      <c r="A45" s="55"/>
      <c r="B45" s="55"/>
      <c r="C45" s="55"/>
      <c r="D45" s="55"/>
      <c r="E45" s="71"/>
      <c r="F45" s="71"/>
      <c r="G45" s="55"/>
      <c r="H45" s="71"/>
      <c r="I45" s="71"/>
      <c r="J45" s="55"/>
      <c r="K45" s="55"/>
      <c r="L45" s="55"/>
      <c r="M45" s="55"/>
      <c r="N45" s="55"/>
      <c r="O45" s="55"/>
      <c r="P45" s="55"/>
    </row>
    <row r="46" spans="1:16">
      <c r="A46" s="55"/>
      <c r="B46" s="55"/>
      <c r="C46" s="55"/>
      <c r="D46" s="55"/>
      <c r="E46" s="71"/>
      <c r="F46" s="71"/>
      <c r="G46" s="55"/>
      <c r="H46" s="71"/>
      <c r="I46" s="71"/>
      <c r="J46" s="55"/>
      <c r="K46" s="55"/>
      <c r="L46" s="55"/>
      <c r="M46" s="55"/>
      <c r="N46" s="55"/>
      <c r="O46" s="55"/>
      <c r="P46" s="55"/>
    </row>
    <row r="47" spans="1:16">
      <c r="A47" s="55"/>
      <c r="B47" s="55"/>
      <c r="C47" s="55"/>
      <c r="D47" s="55"/>
      <c r="E47" s="71"/>
      <c r="F47" s="71"/>
      <c r="G47" s="55"/>
      <c r="H47" s="71"/>
      <c r="I47" s="71"/>
      <c r="J47" s="55"/>
      <c r="K47" s="55"/>
      <c r="L47" s="55"/>
      <c r="M47" s="55"/>
      <c r="N47" s="55"/>
      <c r="O47" s="55"/>
      <c r="P47" s="55"/>
    </row>
    <row r="48" spans="1:16">
      <c r="A48" s="55"/>
      <c r="B48" s="55"/>
      <c r="C48" s="55"/>
      <c r="D48" s="55"/>
      <c r="E48" s="71"/>
      <c r="F48" s="71"/>
      <c r="G48" s="55"/>
      <c r="H48" s="71"/>
      <c r="I48" s="71"/>
      <c r="J48" s="55"/>
      <c r="K48" s="55"/>
      <c r="L48" s="55"/>
      <c r="M48" s="55"/>
      <c r="N48" s="55"/>
      <c r="O48" s="55"/>
      <c r="P48" s="55"/>
    </row>
    <row r="49" spans="1:16">
      <c r="A49" s="55"/>
      <c r="B49" s="55"/>
      <c r="C49" s="55"/>
      <c r="D49" s="55"/>
      <c r="E49" s="71"/>
      <c r="F49" s="71"/>
      <c r="G49" s="55"/>
      <c r="H49" s="71"/>
      <c r="I49" s="71"/>
      <c r="J49" s="55"/>
      <c r="K49" s="55"/>
      <c r="L49" s="55"/>
      <c r="M49" s="55"/>
      <c r="N49" s="55"/>
      <c r="O49" s="55"/>
      <c r="P49" s="55"/>
    </row>
    <row r="50" spans="1:16">
      <c r="A50" s="55"/>
      <c r="B50" s="55"/>
      <c r="C50" s="55"/>
      <c r="D50" s="55"/>
      <c r="E50" s="71"/>
      <c r="F50" s="71"/>
      <c r="G50" s="55"/>
      <c r="H50" s="71"/>
      <c r="I50" s="71"/>
      <c r="J50" s="55"/>
      <c r="K50" s="55"/>
      <c r="L50" s="55"/>
      <c r="M50" s="55"/>
      <c r="N50" s="55"/>
      <c r="O50" s="55"/>
      <c r="P50" s="55"/>
    </row>
    <row r="51" spans="1:16">
      <c r="A51" s="55"/>
      <c r="B51" s="55"/>
      <c r="C51" s="55"/>
      <c r="D51" s="55"/>
      <c r="E51" s="71"/>
      <c r="F51" s="71"/>
      <c r="G51" s="55"/>
      <c r="H51" s="71"/>
      <c r="I51" s="71"/>
      <c r="J51" s="55"/>
      <c r="K51" s="55"/>
      <c r="L51" s="55"/>
      <c r="M51" s="55"/>
      <c r="N51" s="55"/>
      <c r="O51" s="55"/>
      <c r="P51" s="55"/>
    </row>
    <row r="52" spans="1:16">
      <c r="A52" s="55"/>
      <c r="B52" s="55"/>
      <c r="C52" s="55"/>
      <c r="D52" s="55"/>
      <c r="E52" s="71"/>
      <c r="F52" s="71"/>
      <c r="G52" s="55"/>
      <c r="H52" s="71"/>
      <c r="I52" s="71"/>
      <c r="J52" s="55"/>
      <c r="K52" s="55"/>
      <c r="L52" s="55"/>
      <c r="M52" s="55"/>
      <c r="N52" s="55"/>
      <c r="O52" s="55"/>
      <c r="P52" s="55"/>
    </row>
    <row r="53" spans="1:16">
      <c r="A53" s="55"/>
      <c r="B53" s="55"/>
      <c r="C53" s="55"/>
      <c r="D53" s="55"/>
      <c r="E53" s="71"/>
      <c r="F53" s="71"/>
      <c r="G53" s="55"/>
      <c r="H53" s="71"/>
      <c r="I53" s="71"/>
      <c r="J53" s="55"/>
      <c r="K53" s="55"/>
      <c r="L53" s="55"/>
      <c r="M53" s="55"/>
      <c r="N53" s="55"/>
      <c r="O53" s="55"/>
      <c r="P53" s="55"/>
    </row>
    <row r="54" spans="1:16">
      <c r="A54" s="55"/>
      <c r="B54" s="55"/>
      <c r="C54" s="55"/>
      <c r="D54" s="55"/>
      <c r="E54" s="71"/>
      <c r="F54" s="71"/>
      <c r="G54" s="55"/>
      <c r="H54" s="71"/>
      <c r="I54" s="71"/>
      <c r="J54" s="55"/>
      <c r="K54" s="55"/>
      <c r="L54" s="55"/>
      <c r="M54" s="55"/>
      <c r="N54" s="55"/>
      <c r="O54" s="55"/>
      <c r="P54" s="55"/>
    </row>
    <row r="55" spans="1:16">
      <c r="A55" s="55"/>
      <c r="B55" s="55"/>
      <c r="C55" s="55"/>
      <c r="D55" s="55"/>
      <c r="E55" s="71"/>
      <c r="F55" s="71"/>
      <c r="G55" s="55"/>
      <c r="H55" s="71"/>
      <c r="I55" s="71"/>
      <c r="J55" s="55"/>
      <c r="K55" s="55"/>
      <c r="L55" s="55"/>
      <c r="M55" s="55"/>
      <c r="N55" s="55"/>
      <c r="O55" s="55"/>
      <c r="P55" s="55"/>
    </row>
    <row r="56" spans="1:16">
      <c r="A56" s="55"/>
      <c r="B56" s="55"/>
      <c r="C56" s="55"/>
      <c r="D56" s="55"/>
      <c r="E56" s="71"/>
      <c r="F56" s="71"/>
      <c r="G56" s="55"/>
      <c r="H56" s="71"/>
      <c r="I56" s="71"/>
      <c r="J56" s="55"/>
      <c r="K56" s="55"/>
      <c r="L56" s="55"/>
      <c r="M56" s="55"/>
      <c r="N56" s="55"/>
      <c r="O56" s="55"/>
      <c r="P56" s="55"/>
    </row>
  </sheetData>
  <mergeCells count="3">
    <mergeCell ref="G7:I7"/>
    <mergeCell ref="C2:F3"/>
    <mergeCell ref="G2:H3"/>
  </mergeCells>
  <phoneticPr fontId="30"/>
  <pageMargins left="0.51181102362204722" right="0.35433070866141736" top="0" bottom="0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23</vt:i4>
      </vt:variant>
      <vt:variant>
        <vt:lpstr>名前付き一覧</vt:lpstr>
      </vt:variant>
      <vt:variant>
        <vt:i4>25</vt:i4>
      </vt:variant>
    </vt:vector>
  </HeadingPairs>
  <TitlesOfParts>
    <vt:vector size="48" baseType="lpstr">
      <vt:lpstr>参考資料</vt:lpstr>
      <vt:lpstr>本工</vt:lpstr>
      <vt:lpstr>1.機器費</vt:lpstr>
      <vt:lpstr>2.輸送費</vt:lpstr>
      <vt:lpstr>2-1.輸送費単価</vt:lpstr>
      <vt:lpstr>3.直接材料費</vt:lpstr>
      <vt:lpstr>3-1.高圧ｹｰﾌﾞﾙ</vt:lpstr>
      <vt:lpstr>3-2.低圧ｹｰﾌﾞﾙ</vt:lpstr>
      <vt:lpstr>3-3.制御ｹｰﾌﾞﾙ</vt:lpstr>
      <vt:lpstr>3-4.その他電線</vt:lpstr>
      <vt:lpstr>3-5.端末処理材</vt:lpstr>
      <vt:lpstr>3-6.電線管類</vt:lpstr>
      <vt:lpstr>3-7.プルボックス</vt:lpstr>
      <vt:lpstr>3-8.その他材料</vt:lpstr>
      <vt:lpstr>3-9.鋼材加工品</vt:lpstr>
      <vt:lpstr>4.一般労務費</vt:lpstr>
      <vt:lpstr>5.技術労務費</vt:lpstr>
      <vt:lpstr>6.複合工費</vt:lpstr>
      <vt:lpstr>6-1.金ごて仕上げ</vt:lpstr>
      <vt:lpstr>据付</vt:lpstr>
      <vt:lpstr>配線類</vt:lpstr>
      <vt:lpstr>試験</vt:lpstr>
      <vt:lpstr>機器単価表</vt:lpstr>
      <vt:lpstr>'1.機器費'!Print_Area</vt:lpstr>
      <vt:lpstr>'2.輸送費'!Print_Area</vt:lpstr>
      <vt:lpstr>'2-1.輸送費単価'!Print_Area</vt:lpstr>
      <vt:lpstr>'3.直接材料費'!Print_Area</vt:lpstr>
      <vt:lpstr>'3-1.高圧ｹｰﾌﾞﾙ'!Print_Area</vt:lpstr>
      <vt:lpstr>'3-2.低圧ｹｰﾌﾞﾙ'!Print_Area</vt:lpstr>
      <vt:lpstr>'3-3.制御ｹｰﾌﾞﾙ'!Print_Area</vt:lpstr>
      <vt:lpstr>'3-4.その他電線'!Print_Area</vt:lpstr>
      <vt:lpstr>'3-5.端末処理材'!Print_Area</vt:lpstr>
      <vt:lpstr>'3-6.電線管類'!Print_Area</vt:lpstr>
      <vt:lpstr>'3-7.プルボックス'!Print_Area</vt:lpstr>
      <vt:lpstr>'3-8.その他材料'!Print_Area</vt:lpstr>
      <vt:lpstr>'3-9.鋼材加工品'!Print_Area</vt:lpstr>
      <vt:lpstr>'4.一般労務費'!Print_Area</vt:lpstr>
      <vt:lpstr>'5.技術労務費'!Print_Area</vt:lpstr>
      <vt:lpstr>'6.複合工費'!Print_Area</vt:lpstr>
      <vt:lpstr>'6-1.金ごて仕上げ'!Print_Area</vt:lpstr>
      <vt:lpstr>機器単価表!Print_Area</vt:lpstr>
      <vt:lpstr>参考資料!Print_Area</vt:lpstr>
      <vt:lpstr>試験!Print_Area</vt:lpstr>
      <vt:lpstr>据付!Print_Area</vt:lpstr>
      <vt:lpstr>配線類!Print_Area</vt:lpstr>
      <vt:lpstr>本工!Print_Area</vt:lpstr>
      <vt:lpstr>試験!Print_Titles</vt:lpstr>
      <vt:lpstr>据付!Print_Titles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yamada takayuki</cp:lastModifiedBy>
  <cp:revision>0</cp:revision>
  <cp:lastPrinted>2025-06-24T05:35:29Z</cp:lastPrinted>
  <dcterms:created xsi:type="dcterms:W3CDTF">1601-01-01T00:00:00Z</dcterms:created>
  <dcterms:modified xsi:type="dcterms:W3CDTF">2025-07-03T08:09:58Z</dcterms:modified>
  <cp:category/>
</cp:coreProperties>
</file>