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aichou\110経営企画課\04_企画経理係\02_決算\01_年次決算\令和6年度決算\下水道事業\100 公営企業に係る経営比較分析表（令和6年度）分析等について\01_提出\02 県内容確認（2.26）\"/>
    </mc:Choice>
  </mc:AlternateContent>
  <xr:revisionPtr revIDLastSave="0" documentId="13_ncr:1_{E62C444C-645F-4CB7-B277-8EF57AA033BD}" xr6:coauthVersionLast="47" xr6:coauthVersionMax="47" xr10:uidLastSave="{00000000-0000-0000-0000-000000000000}"/>
  <workbookProtection workbookAlgorithmName="SHA-512" workbookHashValue="VduunMoZFmzrFtgljE0uK/acsQDKy7TVLC7QR+6mgDxzd++Jj+80GDiw8I17OOJnqdY/axyCsqmSxFTrmyiZUQ==" workbookSaltValue="ZOc5cQ2Wku0i/GakGuT6tw==" workbookSpinCount="100000" lockStructure="1"/>
  <bookViews>
    <workbookView xWindow="22245" yWindow="0" windowWidth="14115" windowHeight="1455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G85" i="4"/>
  <c r="F85" i="4"/>
  <c r="AL10" i="4"/>
  <c r="I10" i="4"/>
  <c r="I8" i="4"/>
</calcChain>
</file>

<file path=xl/sharedStrings.xml><?xml version="1.0" encoding="utf-8"?>
<sst xmlns="http://schemas.openxmlformats.org/spreadsheetml/2006/main" count="253" uniqueCount="115">
  <si>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</si>
  <si>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</si>
  <si>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</si>
  <si>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</si>
  <si>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</si>
  <si>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</si>
  <si>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</si>
  <si>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</si>
  <si>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</si>
  <si>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</si>
  <si>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</si>
  <si>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</si>
  <si>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</si>
  <si>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</si>
  <si>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</si>
  <si>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</si>
  <si>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</si>
  <si>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</si>
  <si>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</si>
  <si>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</si>
  <si>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</si>
  <si>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</si>
  <si>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</si>
  <si>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</si>
  <si>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</si>
  <si>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</si>
  <si>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</si>
  <si>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</si>
  <si>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</si>
  <si>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</si>
  <si>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</si>
  <si>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</si>
  <si>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</si>
  <si>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</si>
  <si>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</si>
  <si>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</si>
  <si>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</si>
  <si>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</si>
  <si>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</si>
  <si>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</si>
  <si>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</si>
  <si>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</si>
  <si>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</si>
  <si>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</si>
  <si>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</si>
  <si>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</si>
  <si>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</si>
  <si>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</si>
  <si>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</si>
  <si>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</si>
  <si>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</si>
  <si>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</si>
  <si>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</si>
  <si>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</si>
  <si>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</si>
  <si>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</si>
  <si>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</si>
  <si>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</si>
  <si>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</si>
  <si>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</si>
  <si>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</si>
  <si>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</si>
  <si>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</si>
  <si>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</si>
  <si>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</si>
  <si>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</si>
  <si>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</si>
  <si>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</si>
  <si>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</si>
  <si>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</si>
  <si>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</si>
  <si>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</si>
  <si>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</si>
  <si>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</si>
  <si>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</si>
  <si>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</si>
  <si>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</si>
  <si>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</si>
  <si>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</si>
  <si>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</si>
  <si>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</si>
  <si>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</si>
  <si>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</si>
  <si>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</si>
  <si>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</si>
  <si>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</si>
  <si>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</si>
  <si>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</si>
  <si>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</si>
  <si>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</si>
  <si>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</si>
  <si>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</si>
  <si>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</si>
  <si>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</si>
  <si>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</si>
  <si>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上越市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</si>
  <si>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</si>
  <si>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</si>
  <si>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</si>
  <si>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</si>
  <si>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</si>
  <si>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</si>
  <si>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</si>
  <si>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</si>
  <si>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</si>
  <si>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</si>
  <si>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</si>
  <si>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</si>
  <si>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</si>
  <si>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</si>
  <si>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</si>
  <si>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</si>
  <si>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合併処理浄化槽本体の耐用年数は、「生活排水処理施設整備計画策定マニュアル」により30年以上と定められており、初期に設置した合併処理浄化槽の耐用年数が経過する令和16年頃までは更新費用は発生しない見込みです。</t>
    <phoneticPr fontId="4"/>
  </si>
  <si>
    <t>【経常収支比率】
　経常収益・経常費用共に大きな増減がなかったため数値はほぼ横ばいの状態となっています。
【累積欠損金比率】
　昨年度の下水道使用料改定（増額）により営業収益が増加したため、比率は減少しています。
【流動比率】
　企業債償還金の減少により、比率は改善しましたが、引き続き、経費抑制の取り組みにより現金の確保に努めます。
【企業債残高対事業規模比率】
　全額を一般会計負担分としているため、比率が0％となっています。
【経費回収率】
　汚水資本費がないため、他団体より高率になっています。
【汚水処理原価】
　年間有収水量は減少傾向にありますが、汚水処理費が増加となっているため汚水処理費が増加となっております。
【施設利用率】
　減少傾向にあった施設利用率でしたが、想定件数よりも浄化槽を設置した住宅が多かったことから、昨年度と比較して施設利用率は増加となりました。</t>
    <rPh sb="64" eb="67">
      <t>サクネンド</t>
    </rPh>
    <rPh sb="286" eb="288">
      <t>ゾウカ</t>
    </rPh>
    <rPh sb="296" eb="301">
      <t>オスイショリヒ</t>
    </rPh>
    <rPh sb="302" eb="304">
      <t>ゾウカ</t>
    </rPh>
    <rPh sb="323" eb="327">
      <t>ゲンショウケイコウ</t>
    </rPh>
    <rPh sb="331" eb="336">
      <t>シセツリヨウリツ</t>
    </rPh>
    <rPh sb="341" eb="345">
      <t>ソウテイケンスウ</t>
    </rPh>
    <rPh sb="359" eb="360">
      <t>オオ</t>
    </rPh>
    <rPh sb="368" eb="371">
      <t>サクネンド</t>
    </rPh>
    <rPh sb="372" eb="374">
      <t>ヒカク</t>
    </rPh>
    <rPh sb="376" eb="381">
      <t>シセツリヨウリツ</t>
    </rPh>
    <rPh sb="382" eb="384">
      <t>ゾウカ</t>
    </rPh>
    <phoneticPr fontId="4"/>
  </si>
  <si>
    <t xml:space="preserve">　当市では、令和2年度より公営企業会計に移行（法適化）しています。
　特定地域生活排水処理事業は、区域内人口の減少等により使用料収入の大幅な増加は望めないことに加え、企業債償還金の縮減は不可能であります。
　さらに、老朽化に伴う更新需要の増大や近年の物価高騰等により、営業費用が増加傾向にあることから、合併処理浄化槽の維持管理を適切に行い、大規模な修繕の発生を未然に防ぐことで汚水処理費の抑制に努めます。
　また、令和4年度に改定した「上越市下水道事業経営戦略」に基づき、持続可能な下水道事業の経営に向けて、経営健全化の取組を進めます。
　公営企業として経営していく中で、高度な知識・技能を有する人材を必要としますが、人材確保の困難により、後任育成が難しい現状にあります。
</t>
    <rPh sb="295" eb="296">
      <t>ユウ</t>
    </rPh>
    <rPh sb="298" eb="300">
      <t>ジンザイ</t>
    </rPh>
    <rPh sb="301" eb="303">
      <t>ヒツヨウ</t>
    </rPh>
    <rPh sb="309" eb="311">
      <t>ジンザイ</t>
    </rPh>
    <rPh sb="311" eb="313">
      <t>カクホ</t>
    </rPh>
    <rPh sb="314" eb="316">
      <t>コンナン</t>
    </rPh>
    <rPh sb="320" eb="322">
      <t>コウニン</t>
    </rPh>
    <rPh sb="322" eb="324">
      <t>イクセイ</t>
    </rPh>
    <rPh sb="325" eb="326">
      <t>ムズカ</t>
    </rPh>
    <rPh sb="328" eb="330">
      <t>ゲンジョウ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</si>
</sst>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12C-4C06-A373-879E9A9DAB5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12C-4C06-A373-879E9A9DAB5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35.65</c:v>
                </c:pt>
                <c:pt idx="1">
                  <c:v>34.78</c:v>
                </c:pt>
                <c:pt idx="2">
                  <c:v>34.78</c:v>
                </c:pt>
                <c:pt idx="3">
                  <c:v>33.909999999999997</c:v>
                </c:pt>
                <c:pt idx="4">
                  <c:v>36.520000000000003</c:v>
                </c:pt>
              </c:numCache>
            </c:numRef>
          </c:val>
          <c:extLst>
            <c:ext xmlns:c16="http://schemas.microsoft.com/office/drawing/2014/chart" uri="{C3380CC4-5D6E-409C-BE32-E72D297353CC}">
              <c16:uniqueId val="{00000000-B7B1-4347-B592-5280D91290C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58.19</c:v>
                </c:pt>
                <c:pt idx="1">
                  <c:v>56.52</c:v>
                </c:pt>
                <c:pt idx="2">
                  <c:v>88.45</c:v>
                </c:pt>
                <c:pt idx="3">
                  <c:v>54.08</c:v>
                </c:pt>
                <c:pt idx="4">
                  <c:v>52.59</c:v>
                </c:pt>
              </c:numCache>
            </c:numRef>
          </c:val>
          <c:smooth val="0"/>
          <c:extLst>
            <c:ext xmlns:c16="http://schemas.microsoft.com/office/drawing/2014/chart" uri="{C3380CC4-5D6E-409C-BE32-E72D297353CC}">
              <c16:uniqueId val="{00000001-B7B1-4347-B592-5280D91290C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2942-4E70-BC61-16FF7D083DE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c:v>
                </c:pt>
                <c:pt idx="1">
                  <c:v>88.43</c:v>
                </c:pt>
                <c:pt idx="2">
                  <c:v>90.34</c:v>
                </c:pt>
                <c:pt idx="3">
                  <c:v>90.57</c:v>
                </c:pt>
                <c:pt idx="4">
                  <c:v>87.02</c:v>
                </c:pt>
              </c:numCache>
            </c:numRef>
          </c:val>
          <c:smooth val="0"/>
          <c:extLst>
            <c:ext xmlns:c16="http://schemas.microsoft.com/office/drawing/2014/chart" uri="{C3380CC4-5D6E-409C-BE32-E72D297353CC}">
              <c16:uniqueId val="{00000001-2942-4E70-BC61-16FF7D083DE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145.52000000000001</c:v>
                </c:pt>
                <c:pt idx="1">
                  <c:v>100.66</c:v>
                </c:pt>
                <c:pt idx="2">
                  <c:v>100.86</c:v>
                </c:pt>
                <c:pt idx="3">
                  <c:v>100.01</c:v>
                </c:pt>
                <c:pt idx="4">
                  <c:v>100</c:v>
                </c:pt>
              </c:numCache>
            </c:numRef>
          </c:val>
          <c:extLst>
            <c:ext xmlns:c16="http://schemas.microsoft.com/office/drawing/2014/chart" uri="{C3380CC4-5D6E-409C-BE32-E72D297353CC}">
              <c16:uniqueId val="{00000000-206B-4D6B-B361-33C7F30A024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99.03</c:v>
                </c:pt>
                <c:pt idx="1">
                  <c:v>100.41</c:v>
                </c:pt>
                <c:pt idx="2">
                  <c:v>100.17</c:v>
                </c:pt>
                <c:pt idx="3">
                  <c:v>96.95</c:v>
                </c:pt>
                <c:pt idx="4">
                  <c:v>99.24</c:v>
                </c:pt>
              </c:numCache>
            </c:numRef>
          </c:val>
          <c:smooth val="0"/>
          <c:extLst>
            <c:ext xmlns:c16="http://schemas.microsoft.com/office/drawing/2014/chart" uri="{C3380CC4-5D6E-409C-BE32-E72D297353CC}">
              <c16:uniqueId val="{00000001-206B-4D6B-B361-33C7F30A024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5.9</c:v>
                </c:pt>
                <c:pt idx="1">
                  <c:v>11.8</c:v>
                </c:pt>
                <c:pt idx="2">
                  <c:v>17.7</c:v>
                </c:pt>
                <c:pt idx="3">
                  <c:v>23.6</c:v>
                </c:pt>
                <c:pt idx="4">
                  <c:v>29.29</c:v>
                </c:pt>
              </c:numCache>
            </c:numRef>
          </c:val>
          <c:extLst>
            <c:ext xmlns:c16="http://schemas.microsoft.com/office/drawing/2014/chart" uri="{C3380CC4-5D6E-409C-BE32-E72D297353CC}">
              <c16:uniqueId val="{00000000-1B20-41E9-B35E-F0539986E99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15.74</c:v>
                </c:pt>
                <c:pt idx="1">
                  <c:v>21.02</c:v>
                </c:pt>
                <c:pt idx="2">
                  <c:v>24.31</c:v>
                </c:pt>
                <c:pt idx="3">
                  <c:v>26.92</c:v>
                </c:pt>
                <c:pt idx="4">
                  <c:v>27.57</c:v>
                </c:pt>
              </c:numCache>
            </c:numRef>
          </c:val>
          <c:smooth val="0"/>
          <c:extLst>
            <c:ext xmlns:c16="http://schemas.microsoft.com/office/drawing/2014/chart" uri="{C3380CC4-5D6E-409C-BE32-E72D297353CC}">
              <c16:uniqueId val="{00000001-1B20-41E9-B35E-F0539986E99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11B-43F2-AC21-4D54B6488D2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11B-43F2-AC21-4D54B6488D2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81.05</c:v>
                </c:pt>
                <c:pt idx="1">
                  <c:v>77.2</c:v>
                </c:pt>
                <c:pt idx="2">
                  <c:v>77.73</c:v>
                </c:pt>
                <c:pt idx="3">
                  <c:v>73.08</c:v>
                </c:pt>
                <c:pt idx="4">
                  <c:v>72.05</c:v>
                </c:pt>
              </c:numCache>
            </c:numRef>
          </c:val>
          <c:extLst>
            <c:ext xmlns:c16="http://schemas.microsoft.com/office/drawing/2014/chart" uri="{C3380CC4-5D6E-409C-BE32-E72D297353CC}">
              <c16:uniqueId val="{00000000-E8CA-44CC-B0D7-DB6C38509CC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74.239999999999995</c:v>
                </c:pt>
                <c:pt idx="1">
                  <c:v>83.92</c:v>
                </c:pt>
                <c:pt idx="2">
                  <c:v>89.31</c:v>
                </c:pt>
                <c:pt idx="3">
                  <c:v>91.33</c:v>
                </c:pt>
                <c:pt idx="4">
                  <c:v>89.91</c:v>
                </c:pt>
              </c:numCache>
            </c:numRef>
          </c:val>
          <c:smooth val="0"/>
          <c:extLst>
            <c:ext xmlns:c16="http://schemas.microsoft.com/office/drawing/2014/chart" uri="{C3380CC4-5D6E-409C-BE32-E72D297353CC}">
              <c16:uniqueId val="{00000001-E8CA-44CC-B0D7-DB6C38509CC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81.72</c:v>
                </c:pt>
                <c:pt idx="1">
                  <c:v>91.23</c:v>
                </c:pt>
                <c:pt idx="2">
                  <c:v>83.69</c:v>
                </c:pt>
                <c:pt idx="3">
                  <c:v>79.48</c:v>
                </c:pt>
                <c:pt idx="4">
                  <c:v>80.92</c:v>
                </c:pt>
              </c:numCache>
            </c:numRef>
          </c:val>
          <c:extLst>
            <c:ext xmlns:c16="http://schemas.microsoft.com/office/drawing/2014/chart" uri="{C3380CC4-5D6E-409C-BE32-E72D297353CC}">
              <c16:uniqueId val="{00000000-8595-478C-8140-890D4ECC1A6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100.47</c:v>
                </c:pt>
                <c:pt idx="1">
                  <c:v>122.71</c:v>
                </c:pt>
                <c:pt idx="2">
                  <c:v>138.19999999999999</c:v>
                </c:pt>
                <c:pt idx="3">
                  <c:v>126.97</c:v>
                </c:pt>
                <c:pt idx="4">
                  <c:v>103.61</c:v>
                </c:pt>
              </c:numCache>
            </c:numRef>
          </c:val>
          <c:smooth val="0"/>
          <c:extLst>
            <c:ext xmlns:c16="http://schemas.microsoft.com/office/drawing/2014/chart" uri="{C3380CC4-5D6E-409C-BE32-E72D297353CC}">
              <c16:uniqueId val="{00000001-8595-478C-8140-890D4ECC1A6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7F9-4E20-9C40-97C35725E3F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294.27</c:v>
                </c:pt>
                <c:pt idx="1">
                  <c:v>294.08999999999997</c:v>
                </c:pt>
                <c:pt idx="2">
                  <c:v>294.08999999999997</c:v>
                </c:pt>
                <c:pt idx="3">
                  <c:v>338.47</c:v>
                </c:pt>
                <c:pt idx="4">
                  <c:v>368.83</c:v>
                </c:pt>
              </c:numCache>
            </c:numRef>
          </c:val>
          <c:smooth val="0"/>
          <c:extLst>
            <c:ext xmlns:c16="http://schemas.microsoft.com/office/drawing/2014/chart" uri="{C3380CC4-5D6E-409C-BE32-E72D297353CC}">
              <c16:uniqueId val="{00000001-A7F9-4E20-9C40-97C35725E3F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78.92</c:v>
                </c:pt>
                <c:pt idx="1">
                  <c:v>90.29</c:v>
                </c:pt>
                <c:pt idx="2">
                  <c:v>88.44</c:v>
                </c:pt>
                <c:pt idx="3">
                  <c:v>94.29</c:v>
                </c:pt>
                <c:pt idx="4">
                  <c:v>84.14</c:v>
                </c:pt>
              </c:numCache>
            </c:numRef>
          </c:val>
          <c:extLst>
            <c:ext xmlns:c16="http://schemas.microsoft.com/office/drawing/2014/chart" uri="{C3380CC4-5D6E-409C-BE32-E72D297353CC}">
              <c16:uniqueId val="{00000000-0711-41EF-B274-4FD59B81352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60.59</c:v>
                </c:pt>
                <c:pt idx="1">
                  <c:v>60</c:v>
                </c:pt>
                <c:pt idx="2">
                  <c:v>59.01</c:v>
                </c:pt>
                <c:pt idx="3">
                  <c:v>56.06</c:v>
                </c:pt>
                <c:pt idx="4">
                  <c:v>53.25</c:v>
                </c:pt>
              </c:numCache>
            </c:numRef>
          </c:val>
          <c:smooth val="0"/>
          <c:extLst>
            <c:ext xmlns:c16="http://schemas.microsoft.com/office/drawing/2014/chart" uri="{C3380CC4-5D6E-409C-BE32-E72D297353CC}">
              <c16:uniqueId val="{00000001-0711-41EF-B274-4FD59B81352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332.62</c:v>
                </c:pt>
                <c:pt idx="1">
                  <c:v>294.27999999999997</c:v>
                </c:pt>
                <c:pt idx="2">
                  <c:v>292.64999999999998</c:v>
                </c:pt>
                <c:pt idx="3">
                  <c:v>296.38</c:v>
                </c:pt>
                <c:pt idx="4">
                  <c:v>312.92</c:v>
                </c:pt>
              </c:numCache>
            </c:numRef>
          </c:val>
          <c:extLst>
            <c:ext xmlns:c16="http://schemas.microsoft.com/office/drawing/2014/chart" uri="{C3380CC4-5D6E-409C-BE32-E72D297353CC}">
              <c16:uniqueId val="{00000000-12A0-4BD2-9543-CA8FB08C8D3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280.23</c:v>
                </c:pt>
                <c:pt idx="1">
                  <c:v>282.70999999999998</c:v>
                </c:pt>
                <c:pt idx="2">
                  <c:v>291.82</c:v>
                </c:pt>
                <c:pt idx="3">
                  <c:v>304.36</c:v>
                </c:pt>
                <c:pt idx="4">
                  <c:v>325.45</c:v>
                </c:pt>
              </c:numCache>
            </c:numRef>
          </c:val>
          <c:smooth val="0"/>
          <c:extLst>
            <c:ext xmlns:c16="http://schemas.microsoft.com/office/drawing/2014/chart" uri="{C3380CC4-5D6E-409C-BE32-E72D297353CC}">
              <c16:uniqueId val="{00000001-12A0-4BD2-9543-CA8FB08C8D3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U49"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新潟県　上越市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特定地域生活排水処理</v>
      </c>
      <c r="Q8" s="39"/>
      <c r="R8" s="39"/>
      <c r="S8" s="39"/>
      <c r="T8" s="39"/>
      <c r="U8" s="39"/>
      <c r="V8" s="39"/>
      <c r="W8" s="39" t="str">
        <f>データ!L6</f>
        <v>K2</v>
      </c>
      <c r="X8" s="39"/>
      <c r="Y8" s="39"/>
      <c r="Z8" s="39"/>
      <c r="AA8" s="39"/>
      <c r="AB8" s="39"/>
      <c r="AC8" s="39"/>
      <c r="AD8" s="40" t="str">
        <f>データ!$M$6</f>
        <v>非設置</v>
      </c>
      <c r="AE8" s="40"/>
      <c r="AF8" s="40"/>
      <c r="AG8" s="40"/>
      <c r="AH8" s="40"/>
      <c r="AI8" s="40"/>
      <c r="AJ8" s="40"/>
      <c r="AK8" s="3"/>
      <c r="AL8" s="41">
        <f>データ!S6</f>
        <v>180440</v>
      </c>
      <c r="AM8" s="41"/>
      <c r="AN8" s="41"/>
      <c r="AO8" s="41"/>
      <c r="AP8" s="41"/>
      <c r="AQ8" s="41"/>
      <c r="AR8" s="41"/>
      <c r="AS8" s="41"/>
      <c r="AT8" s="34">
        <f>データ!T6</f>
        <v>973.89</v>
      </c>
      <c r="AU8" s="34"/>
      <c r="AV8" s="34"/>
      <c r="AW8" s="34"/>
      <c r="AX8" s="34"/>
      <c r="AY8" s="34"/>
      <c r="AZ8" s="34"/>
      <c r="BA8" s="34"/>
      <c r="BB8" s="34">
        <f>データ!U6</f>
        <v>185.28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32.9</v>
      </c>
      <c r="J10" s="34"/>
      <c r="K10" s="34"/>
      <c r="L10" s="34"/>
      <c r="M10" s="34"/>
      <c r="N10" s="34"/>
      <c r="O10" s="34"/>
      <c r="P10" s="34">
        <f>データ!P6</f>
        <v>0.1</v>
      </c>
      <c r="Q10" s="34"/>
      <c r="R10" s="34"/>
      <c r="S10" s="34"/>
      <c r="T10" s="34"/>
      <c r="U10" s="34"/>
      <c r="V10" s="34"/>
      <c r="W10" s="34">
        <f>データ!Q6</f>
        <v>100</v>
      </c>
      <c r="X10" s="34"/>
      <c r="Y10" s="34"/>
      <c r="Z10" s="34"/>
      <c r="AA10" s="34"/>
      <c r="AB10" s="34"/>
      <c r="AC10" s="34"/>
      <c r="AD10" s="41">
        <f>データ!R6</f>
        <v>4323</v>
      </c>
      <c r="AE10" s="41"/>
      <c r="AF10" s="41"/>
      <c r="AG10" s="41"/>
      <c r="AH10" s="41"/>
      <c r="AI10" s="41"/>
      <c r="AJ10" s="41"/>
      <c r="AK10" s="2"/>
      <c r="AL10" s="41">
        <f>データ!V6</f>
        <v>176</v>
      </c>
      <c r="AM10" s="41"/>
      <c r="AN10" s="41"/>
      <c r="AO10" s="41"/>
      <c r="AP10" s="41"/>
      <c r="AQ10" s="41"/>
      <c r="AR10" s="41"/>
      <c r="AS10" s="41"/>
      <c r="AT10" s="34">
        <f>データ!W6</f>
        <v>63.52</v>
      </c>
      <c r="AU10" s="34"/>
      <c r="AV10" s="34"/>
      <c r="AW10" s="34"/>
      <c r="AX10" s="34"/>
      <c r="AY10" s="34"/>
      <c r="AZ10" s="34"/>
      <c r="BA10" s="34"/>
      <c r="BB10" s="34">
        <f>データ!X6</f>
        <v>2.77</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vInUsrUa1yD1WWFV/dbT3QUp98GI6cbytVGR0205OAxMLiqNFQJVBrqfeqaYKHu1XSQU5nDwoL5/FH95Nu2VeQ==" saltValue="ax5ZES5e59JzGTuKxfi4b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152226</v>
      </c>
      <c r="D6" s="19">
        <f t="shared" si="3"/>
        <v>46</v>
      </c>
      <c r="E6" s="19">
        <f t="shared" si="3"/>
        <v>18</v>
      </c>
      <c r="F6" s="19">
        <f t="shared" si="3"/>
        <v>0</v>
      </c>
      <c r="G6" s="19">
        <f t="shared" si="3"/>
        <v>0</v>
      </c>
      <c r="H6" s="19" t="str">
        <f t="shared" si="3"/>
        <v>新潟県　上越市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32.9</v>
      </c>
      <c r="P6" s="20">
        <f t="shared" si="3"/>
        <v>0.1</v>
      </c>
      <c r="Q6" s="20">
        <f t="shared" si="3"/>
        <v>100</v>
      </c>
      <c r="R6" s="20">
        <f t="shared" si="3"/>
        <v>4323</v>
      </c>
      <c r="S6" s="20">
        <f t="shared" si="3"/>
        <v>180440</v>
      </c>
      <c r="T6" s="20">
        <f t="shared" si="3"/>
        <v>973.89</v>
      </c>
      <c r="U6" s="20">
        <f t="shared" si="3"/>
        <v>185.28</v>
      </c>
      <c r="V6" s="20">
        <f t="shared" si="3"/>
        <v>176</v>
      </c>
      <c r="W6" s="20">
        <f t="shared" si="3"/>
        <v>63.52</v>
      </c>
      <c r="X6" s="20">
        <f t="shared" si="3"/>
        <v>2.77</v>
      </c>
      <c r="Y6" s="21">
        <f>IF(Y7="",NA(),Y7)</f>
        <v>145.52000000000001</v>
      </c>
      <c r="Z6" s="21">
        <f t="shared" ref="Z6:AH6" si="4">IF(Z7="",NA(),Z7)</f>
        <v>100.66</v>
      </c>
      <c r="AA6" s="21">
        <f t="shared" si="4"/>
        <v>100.86</v>
      </c>
      <c r="AB6" s="21">
        <f t="shared" si="4"/>
        <v>100.01</v>
      </c>
      <c r="AC6" s="21">
        <f t="shared" si="4"/>
        <v>100</v>
      </c>
      <c r="AD6" s="21">
        <f t="shared" si="4"/>
        <v>99.03</v>
      </c>
      <c r="AE6" s="21">
        <f t="shared" si="4"/>
        <v>100.41</v>
      </c>
      <c r="AF6" s="21">
        <f t="shared" si="4"/>
        <v>100.17</v>
      </c>
      <c r="AG6" s="21">
        <f t="shared" si="4"/>
        <v>96.95</v>
      </c>
      <c r="AH6" s="21">
        <f t="shared" si="4"/>
        <v>99.24</v>
      </c>
      <c r="AI6" s="20" t="str">
        <f>IF(AI7="","",IF(AI7="-","【-】","【"&amp;SUBSTITUTE(TEXT(AI7,"#,##0.00"),"-","△")&amp;"】"))</f>
        <v>【100.06】</v>
      </c>
      <c r="AJ6" s="21">
        <f>IF(AJ7="",NA(),AJ7)</f>
        <v>81.05</v>
      </c>
      <c r="AK6" s="21">
        <f t="shared" ref="AK6:AS6" si="5">IF(AK7="",NA(),AK7)</f>
        <v>77.2</v>
      </c>
      <c r="AL6" s="21">
        <f t="shared" si="5"/>
        <v>77.73</v>
      </c>
      <c r="AM6" s="21">
        <f t="shared" si="5"/>
        <v>73.08</v>
      </c>
      <c r="AN6" s="21">
        <f t="shared" si="5"/>
        <v>72.05</v>
      </c>
      <c r="AO6" s="21">
        <f t="shared" si="5"/>
        <v>74.239999999999995</v>
      </c>
      <c r="AP6" s="21">
        <f t="shared" si="5"/>
        <v>83.92</v>
      </c>
      <c r="AQ6" s="21">
        <f t="shared" si="5"/>
        <v>89.31</v>
      </c>
      <c r="AR6" s="21">
        <f t="shared" si="5"/>
        <v>91.33</v>
      </c>
      <c r="AS6" s="21">
        <f t="shared" si="5"/>
        <v>89.91</v>
      </c>
      <c r="AT6" s="20" t="str">
        <f>IF(AT7="","",IF(AT7="-","【-】","【"&amp;SUBSTITUTE(TEXT(AT7,"#,##0.00"),"-","△")&amp;"】"))</f>
        <v>【84.61】</v>
      </c>
      <c r="AU6" s="21">
        <f>IF(AU7="",NA(),AU7)</f>
        <v>81.72</v>
      </c>
      <c r="AV6" s="21">
        <f t="shared" ref="AV6:BD6" si="6">IF(AV7="",NA(),AV7)</f>
        <v>91.23</v>
      </c>
      <c r="AW6" s="21">
        <f t="shared" si="6"/>
        <v>83.69</v>
      </c>
      <c r="AX6" s="21">
        <f t="shared" si="6"/>
        <v>79.48</v>
      </c>
      <c r="AY6" s="21">
        <f t="shared" si="6"/>
        <v>80.92</v>
      </c>
      <c r="AZ6" s="21">
        <f t="shared" si="6"/>
        <v>100.47</v>
      </c>
      <c r="BA6" s="21">
        <f t="shared" si="6"/>
        <v>122.71</v>
      </c>
      <c r="BB6" s="21">
        <f t="shared" si="6"/>
        <v>138.19999999999999</v>
      </c>
      <c r="BC6" s="21">
        <f t="shared" si="6"/>
        <v>126.97</v>
      </c>
      <c r="BD6" s="21">
        <f t="shared" si="6"/>
        <v>103.61</v>
      </c>
      <c r="BE6" s="20" t="str">
        <f>IF(BE7="","",IF(BE7="-","【-】","【"&amp;SUBSTITUTE(TEXT(BE7,"#,##0.00"),"-","△")&amp;"】"))</f>
        <v>【106.63】</v>
      </c>
      <c r="BF6" s="20">
        <f>IF(BF7="",NA(),BF7)</f>
        <v>0</v>
      </c>
      <c r="BG6" s="20">
        <f t="shared" ref="BG6:BO6" si="7">IF(BG7="",NA(),BG7)</f>
        <v>0</v>
      </c>
      <c r="BH6" s="20">
        <f t="shared" si="7"/>
        <v>0</v>
      </c>
      <c r="BI6" s="20">
        <f t="shared" si="7"/>
        <v>0</v>
      </c>
      <c r="BJ6" s="20">
        <f t="shared" si="7"/>
        <v>0</v>
      </c>
      <c r="BK6" s="21">
        <f t="shared" si="7"/>
        <v>294.27</v>
      </c>
      <c r="BL6" s="21">
        <f t="shared" si="7"/>
        <v>294.08999999999997</v>
      </c>
      <c r="BM6" s="21">
        <f t="shared" si="7"/>
        <v>294.08999999999997</v>
      </c>
      <c r="BN6" s="21">
        <f t="shared" si="7"/>
        <v>338.47</v>
      </c>
      <c r="BO6" s="21">
        <f t="shared" si="7"/>
        <v>368.83</v>
      </c>
      <c r="BP6" s="20" t="str">
        <f>IF(BP7="","",IF(BP7="-","【-】","【"&amp;SUBSTITUTE(TEXT(BP7,"#,##0.00"),"-","△")&amp;"】"))</f>
        <v>【386.06】</v>
      </c>
      <c r="BQ6" s="21">
        <f>IF(BQ7="",NA(),BQ7)</f>
        <v>78.92</v>
      </c>
      <c r="BR6" s="21">
        <f t="shared" ref="BR6:BZ6" si="8">IF(BR7="",NA(),BR7)</f>
        <v>90.29</v>
      </c>
      <c r="BS6" s="21">
        <f t="shared" si="8"/>
        <v>88.44</v>
      </c>
      <c r="BT6" s="21">
        <f t="shared" si="8"/>
        <v>94.29</v>
      </c>
      <c r="BU6" s="21">
        <f t="shared" si="8"/>
        <v>84.14</v>
      </c>
      <c r="BV6" s="21">
        <f t="shared" si="8"/>
        <v>60.59</v>
      </c>
      <c r="BW6" s="21">
        <f t="shared" si="8"/>
        <v>60</v>
      </c>
      <c r="BX6" s="21">
        <f t="shared" si="8"/>
        <v>59.01</v>
      </c>
      <c r="BY6" s="21">
        <f t="shared" si="8"/>
        <v>56.06</v>
      </c>
      <c r="BZ6" s="21">
        <f t="shared" si="8"/>
        <v>53.25</v>
      </c>
      <c r="CA6" s="20" t="str">
        <f>IF(CA7="","",IF(CA7="-","【-】","【"&amp;SUBSTITUTE(TEXT(CA7,"#,##0.00"),"-","△")&amp;"】"))</f>
        <v>【51.14】</v>
      </c>
      <c r="CB6" s="21">
        <f>IF(CB7="",NA(),CB7)</f>
        <v>332.62</v>
      </c>
      <c r="CC6" s="21">
        <f t="shared" ref="CC6:CK6" si="9">IF(CC7="",NA(),CC7)</f>
        <v>294.27999999999997</v>
      </c>
      <c r="CD6" s="21">
        <f t="shared" si="9"/>
        <v>292.64999999999998</v>
      </c>
      <c r="CE6" s="21">
        <f t="shared" si="9"/>
        <v>296.38</v>
      </c>
      <c r="CF6" s="21">
        <f t="shared" si="9"/>
        <v>312.92</v>
      </c>
      <c r="CG6" s="21">
        <f t="shared" si="9"/>
        <v>280.23</v>
      </c>
      <c r="CH6" s="21">
        <f t="shared" si="9"/>
        <v>282.70999999999998</v>
      </c>
      <c r="CI6" s="21">
        <f t="shared" si="9"/>
        <v>291.82</v>
      </c>
      <c r="CJ6" s="21">
        <f t="shared" si="9"/>
        <v>304.36</v>
      </c>
      <c r="CK6" s="21">
        <f t="shared" si="9"/>
        <v>325.45</v>
      </c>
      <c r="CL6" s="20" t="str">
        <f>IF(CL7="","",IF(CL7="-","【-】","【"&amp;SUBSTITUTE(TEXT(CL7,"#,##0.00"),"-","△")&amp;"】"))</f>
        <v>【329.31】</v>
      </c>
      <c r="CM6" s="21">
        <f>IF(CM7="",NA(),CM7)</f>
        <v>35.65</v>
      </c>
      <c r="CN6" s="21">
        <f t="shared" ref="CN6:CV6" si="10">IF(CN7="",NA(),CN7)</f>
        <v>34.78</v>
      </c>
      <c r="CO6" s="21">
        <f t="shared" si="10"/>
        <v>34.78</v>
      </c>
      <c r="CP6" s="21">
        <f t="shared" si="10"/>
        <v>33.909999999999997</v>
      </c>
      <c r="CQ6" s="21">
        <f t="shared" si="10"/>
        <v>36.520000000000003</v>
      </c>
      <c r="CR6" s="21">
        <f t="shared" si="10"/>
        <v>58.19</v>
      </c>
      <c r="CS6" s="21">
        <f t="shared" si="10"/>
        <v>56.52</v>
      </c>
      <c r="CT6" s="21">
        <f t="shared" si="10"/>
        <v>88.45</v>
      </c>
      <c r="CU6" s="21">
        <f t="shared" si="10"/>
        <v>54.08</v>
      </c>
      <c r="CV6" s="21">
        <f t="shared" si="10"/>
        <v>52.59</v>
      </c>
      <c r="CW6" s="20" t="str">
        <f>IF(CW7="","",IF(CW7="-","【-】","【"&amp;SUBSTITUTE(TEXT(CW7,"#,##0.00"),"-","△")&amp;"】"))</f>
        <v>【54.37】</v>
      </c>
      <c r="CX6" s="21">
        <f>IF(CX7="",NA(),CX7)</f>
        <v>100</v>
      </c>
      <c r="CY6" s="21">
        <f t="shared" ref="CY6:DG6" si="11">IF(CY7="",NA(),CY7)</f>
        <v>100</v>
      </c>
      <c r="CZ6" s="21">
        <f t="shared" si="11"/>
        <v>100</v>
      </c>
      <c r="DA6" s="21">
        <f t="shared" si="11"/>
        <v>100</v>
      </c>
      <c r="DB6" s="21">
        <f t="shared" si="11"/>
        <v>100</v>
      </c>
      <c r="DC6" s="21">
        <f t="shared" si="11"/>
        <v>87.8</v>
      </c>
      <c r="DD6" s="21">
        <f t="shared" si="11"/>
        <v>88.43</v>
      </c>
      <c r="DE6" s="21">
        <f t="shared" si="11"/>
        <v>90.34</v>
      </c>
      <c r="DF6" s="21">
        <f t="shared" si="11"/>
        <v>90.57</v>
      </c>
      <c r="DG6" s="21">
        <f t="shared" si="11"/>
        <v>87.02</v>
      </c>
      <c r="DH6" s="20" t="str">
        <f>IF(DH7="","",IF(DH7="-","【-】","【"&amp;SUBSTITUTE(TEXT(DH7,"#,##0.00"),"-","△")&amp;"】"))</f>
        <v>【84.89】</v>
      </c>
      <c r="DI6" s="21">
        <f>IF(DI7="",NA(),DI7)</f>
        <v>5.9</v>
      </c>
      <c r="DJ6" s="21">
        <f t="shared" ref="DJ6:DR6" si="12">IF(DJ7="",NA(),DJ7)</f>
        <v>11.8</v>
      </c>
      <c r="DK6" s="21">
        <f t="shared" si="12"/>
        <v>17.7</v>
      </c>
      <c r="DL6" s="21">
        <f t="shared" si="12"/>
        <v>23.6</v>
      </c>
      <c r="DM6" s="21">
        <f t="shared" si="12"/>
        <v>29.29</v>
      </c>
      <c r="DN6" s="21">
        <f t="shared" si="12"/>
        <v>15.74</v>
      </c>
      <c r="DO6" s="21">
        <f t="shared" si="12"/>
        <v>21.02</v>
      </c>
      <c r="DP6" s="21">
        <f t="shared" si="12"/>
        <v>24.31</v>
      </c>
      <c r="DQ6" s="21">
        <f t="shared" si="12"/>
        <v>26.92</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152226</v>
      </c>
      <c r="D7" s="23">
        <v>46</v>
      </c>
      <c r="E7" s="23">
        <v>18</v>
      </c>
      <c r="F7" s="23">
        <v>0</v>
      </c>
      <c r="G7" s="23">
        <v>0</v>
      </c>
      <c r="H7" s="23" t="s">
        <v>95</v>
      </c>
      <c r="I7" s="23" t="s">
        <v>96</v>
      </c>
      <c r="J7" s="23" t="s">
        <v>97</v>
      </c>
      <c r="K7" s="23" t="s">
        <v>98</v>
      </c>
      <c r="L7" s="23" t="s">
        <v>99</v>
      </c>
      <c r="M7" s="23" t="s">
        <v>100</v>
      </c>
      <c r="N7" s="24" t="s">
        <v>101</v>
      </c>
      <c r="O7" s="24">
        <v>32.9</v>
      </c>
      <c r="P7" s="24">
        <v>0.1</v>
      </c>
      <c r="Q7" s="24">
        <v>100</v>
      </c>
      <c r="R7" s="24">
        <v>4323</v>
      </c>
      <c r="S7" s="24">
        <v>180440</v>
      </c>
      <c r="T7" s="24">
        <v>973.89</v>
      </c>
      <c r="U7" s="24">
        <v>185.28</v>
      </c>
      <c r="V7" s="24">
        <v>176</v>
      </c>
      <c r="W7" s="24">
        <v>63.52</v>
      </c>
      <c r="X7" s="24">
        <v>2.77</v>
      </c>
      <c r="Y7" s="24">
        <v>145.52000000000001</v>
      </c>
      <c r="Z7" s="24">
        <v>100.66</v>
      </c>
      <c r="AA7" s="24">
        <v>100.86</v>
      </c>
      <c r="AB7" s="24">
        <v>100.01</v>
      </c>
      <c r="AC7" s="24">
        <v>100</v>
      </c>
      <c r="AD7" s="24">
        <v>99.03</v>
      </c>
      <c r="AE7" s="24">
        <v>100.41</v>
      </c>
      <c r="AF7" s="24">
        <v>100.17</v>
      </c>
      <c r="AG7" s="24">
        <v>96.95</v>
      </c>
      <c r="AH7" s="24">
        <v>99.24</v>
      </c>
      <c r="AI7" s="24">
        <v>100.06</v>
      </c>
      <c r="AJ7" s="24">
        <v>81.05</v>
      </c>
      <c r="AK7" s="24">
        <v>77.2</v>
      </c>
      <c r="AL7" s="24">
        <v>77.73</v>
      </c>
      <c r="AM7" s="24">
        <v>73.08</v>
      </c>
      <c r="AN7" s="24">
        <v>72.05</v>
      </c>
      <c r="AO7" s="24">
        <v>74.239999999999995</v>
      </c>
      <c r="AP7" s="24">
        <v>83.92</v>
      </c>
      <c r="AQ7" s="24">
        <v>89.31</v>
      </c>
      <c r="AR7" s="24">
        <v>91.33</v>
      </c>
      <c r="AS7" s="24">
        <v>89.91</v>
      </c>
      <c r="AT7" s="24">
        <v>84.61</v>
      </c>
      <c r="AU7" s="24">
        <v>81.72</v>
      </c>
      <c r="AV7" s="24">
        <v>91.23</v>
      </c>
      <c r="AW7" s="24">
        <v>83.69</v>
      </c>
      <c r="AX7" s="24">
        <v>79.48</v>
      </c>
      <c r="AY7" s="24">
        <v>80.92</v>
      </c>
      <c r="AZ7" s="24">
        <v>100.47</v>
      </c>
      <c r="BA7" s="24">
        <v>122.71</v>
      </c>
      <c r="BB7" s="24">
        <v>138.19999999999999</v>
      </c>
      <c r="BC7" s="24">
        <v>126.97</v>
      </c>
      <c r="BD7" s="24">
        <v>103.61</v>
      </c>
      <c r="BE7" s="24">
        <v>106.63</v>
      </c>
      <c r="BF7" s="24">
        <v>0</v>
      </c>
      <c r="BG7" s="24">
        <v>0</v>
      </c>
      <c r="BH7" s="24">
        <v>0</v>
      </c>
      <c r="BI7" s="24">
        <v>0</v>
      </c>
      <c r="BJ7" s="24">
        <v>0</v>
      </c>
      <c r="BK7" s="24">
        <v>294.27</v>
      </c>
      <c r="BL7" s="24">
        <v>294.08999999999997</v>
      </c>
      <c r="BM7" s="24">
        <v>294.08999999999997</v>
      </c>
      <c r="BN7" s="24">
        <v>338.47</v>
      </c>
      <c r="BO7" s="24">
        <v>368.83</v>
      </c>
      <c r="BP7" s="24">
        <v>386.06</v>
      </c>
      <c r="BQ7" s="24">
        <v>78.92</v>
      </c>
      <c r="BR7" s="24">
        <v>90.29</v>
      </c>
      <c r="BS7" s="24">
        <v>88.44</v>
      </c>
      <c r="BT7" s="24">
        <v>94.29</v>
      </c>
      <c r="BU7" s="24">
        <v>84.14</v>
      </c>
      <c r="BV7" s="24">
        <v>60.59</v>
      </c>
      <c r="BW7" s="24">
        <v>60</v>
      </c>
      <c r="BX7" s="24">
        <v>59.01</v>
      </c>
      <c r="BY7" s="24">
        <v>56.06</v>
      </c>
      <c r="BZ7" s="24">
        <v>53.25</v>
      </c>
      <c r="CA7" s="24">
        <v>51.14</v>
      </c>
      <c r="CB7" s="24">
        <v>332.62</v>
      </c>
      <c r="CC7" s="24">
        <v>294.27999999999997</v>
      </c>
      <c r="CD7" s="24">
        <v>292.64999999999998</v>
      </c>
      <c r="CE7" s="24">
        <v>296.38</v>
      </c>
      <c r="CF7" s="24">
        <v>312.92</v>
      </c>
      <c r="CG7" s="24">
        <v>280.23</v>
      </c>
      <c r="CH7" s="24">
        <v>282.70999999999998</v>
      </c>
      <c r="CI7" s="24">
        <v>291.82</v>
      </c>
      <c r="CJ7" s="24">
        <v>304.36</v>
      </c>
      <c r="CK7" s="24">
        <v>325.45</v>
      </c>
      <c r="CL7" s="24">
        <v>329.31</v>
      </c>
      <c r="CM7" s="24">
        <v>35.65</v>
      </c>
      <c r="CN7" s="24">
        <v>34.78</v>
      </c>
      <c r="CO7" s="24">
        <v>34.78</v>
      </c>
      <c r="CP7" s="24">
        <v>33.909999999999997</v>
      </c>
      <c r="CQ7" s="24">
        <v>36.520000000000003</v>
      </c>
      <c r="CR7" s="24">
        <v>58.19</v>
      </c>
      <c r="CS7" s="24">
        <v>56.52</v>
      </c>
      <c r="CT7" s="24">
        <v>88.45</v>
      </c>
      <c r="CU7" s="24">
        <v>54.08</v>
      </c>
      <c r="CV7" s="24">
        <v>52.59</v>
      </c>
      <c r="CW7" s="24">
        <v>54.37</v>
      </c>
      <c r="CX7" s="24">
        <v>100</v>
      </c>
      <c r="CY7" s="24">
        <v>100</v>
      </c>
      <c r="CZ7" s="24">
        <v>100</v>
      </c>
      <c r="DA7" s="24">
        <v>100</v>
      </c>
      <c r="DB7" s="24">
        <v>100</v>
      </c>
      <c r="DC7" s="24">
        <v>87.8</v>
      </c>
      <c r="DD7" s="24">
        <v>88.43</v>
      </c>
      <c r="DE7" s="24">
        <v>90.34</v>
      </c>
      <c r="DF7" s="24">
        <v>90.57</v>
      </c>
      <c r="DG7" s="24">
        <v>87.02</v>
      </c>
      <c r="DH7" s="24">
        <v>84.89</v>
      </c>
      <c r="DI7" s="24">
        <v>5.9</v>
      </c>
      <c r="DJ7" s="24">
        <v>11.8</v>
      </c>
      <c r="DK7" s="24">
        <v>17.7</v>
      </c>
      <c r="DL7" s="24">
        <v>23.6</v>
      </c>
      <c r="DM7" s="24">
        <v>29.29</v>
      </c>
      <c r="DN7" s="24">
        <v>15.74</v>
      </c>
      <c r="DO7" s="24">
        <v>21.02</v>
      </c>
      <c r="DP7" s="24">
        <v>24.31</v>
      </c>
      <c r="DQ7" s="24">
        <v>26.92</v>
      </c>
      <c r="DR7" s="24">
        <v>27.57</v>
      </c>
      <c r="DS7" s="24">
        <v>26.38</v>
      </c>
      <c r="DT7" s="24" t="s">
        <v>101</v>
      </c>
      <c r="DU7" s="24" t="s">
        <v>101</v>
      </c>
      <c r="DV7" s="24" t="s">
        <v>101</v>
      </c>
      <c r="DW7" s="24" t="s">
        <v>101</v>
      </c>
      <c r="DX7" s="24" t="s">
        <v>101</v>
      </c>
      <c r="DY7" s="24" t="s">
        <v>101</v>
      </c>
      <c r="DZ7" s="24" t="s">
        <v>101</v>
      </c>
      <c r="EA7" s="24" t="s">
        <v>101</v>
      </c>
      <c r="EB7" s="24" t="s">
        <v>101</v>
      </c>
      <c r="EC7" s="24" t="s">
        <v>101</v>
      </c>
      <c r="ED7" s="24" t="s">
        <v>101</v>
      </c>
      <c r="EE7" s="24" t="s">
        <v>101</v>
      </c>
      <c r="EF7" s="24" t="s">
        <v>101</v>
      </c>
      <c r="EG7" s="24" t="s">
        <v>101</v>
      </c>
      <c r="EH7" s="24" t="s">
        <v>101</v>
      </c>
      <c r="EI7" s="24" t="s">
        <v>101</v>
      </c>
      <c r="EJ7" s="24" t="s">
        <v>101</v>
      </c>
      <c r="EK7" s="24" t="s">
        <v>101</v>
      </c>
      <c r="EL7" s="24" t="s">
        <v>101</v>
      </c>
      <c r="EM7" s="24" t="s">
        <v>101</v>
      </c>
      <c r="EN7" s="24" t="s">
        <v>101</v>
      </c>
      <c r="EO7" s="24" t="s">
        <v>101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110</v>
      </c>
      <c r="D13" t="s">
        <v>110</v>
      </c>
      <c r="E13" t="s">
        <v>110</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大矢 拓海</cp:lastModifiedBy>
  <dcterms:modified xsi:type="dcterms:W3CDTF">2026-02-24T07:56:47Z</dcterms:modified>
</cp:coreProperties>
</file>