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ichou\110経営企画課\04_企画経理係\09_照会回答\04_県\市町村課\経営比較分析表\R7年度（R6決算）\【1.30 (金)〆】公営企業に係る経営比較分析表(令和６年度)の分析等について\回答\□ガス水道局経営企画課\水道事業\"/>
    </mc:Choice>
  </mc:AlternateContent>
  <xr:revisionPtr revIDLastSave="0" documentId="13_ncr:1_{7E6C9401-D736-48CA-8E88-A2B448673371}" xr6:coauthVersionLast="47" xr6:coauthVersionMax="47" xr10:uidLastSave="{00000000-0000-0000-0000-000000000000}"/>
  <workbookProtection workbookAlgorithmName="SHA-512" workbookHashValue="bzGEJi7KQiBcf8hEKOSzxTNXHdCavpAXblUh+Jlvi0UIDPdcS8CVUMYIbhFvpVh1/bZElDjPYZqAMacyKs5cPg==" workbookSaltValue="OTPrzaot278Nt5ci99VB/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BB10" i="4"/>
  <c r="AT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<sst xmlns="http://schemas.openxmlformats.org/spreadsheetml/2006/main" count="228" uniqueCount="113">
  <si>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</si>
  <si>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</si>
  <si>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</si>
  <si>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</si>
  <si>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</si>
  <si>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</si>
  <si>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</si>
  <si>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</si>
  <si>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</si>
  <si>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</si>
  <si>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</si>
  <si>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</si>
  <si>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</si>
  <si>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</si>
  <si>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</si>
  <si>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</si>
  <si>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</si>
  <si>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</si>
  <si>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</si>
  <si>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</si>
  <si>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</si>
  <si>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</si>
  <si>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</si>
  <si>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</si>
  <si>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</si>
  <si>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</si>
  <si>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</si>
  <si>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</si>
  <si>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</si>
  <si>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</si>
  <si>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</si>
  <si>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</si>
  <si>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</si>
  <si>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</si>
  <si>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</si>
  <si>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</si>
  <si>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</si>
  <si>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</si>
  <si>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</si>
  <si>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</si>
  <si>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</si>
  <si>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</si>
  <si>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</si>
  <si>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</si>
  <si>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</si>
  <si>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</si>
  <si>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</si>
  <si>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</si>
  <si>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</si>
  <si>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</si>
  <si>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</si>
  <si>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</si>
  <si>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</si>
  <si>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</si>
  <si>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</si>
  <si>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</si>
  <si>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</si>
  <si>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</si>
  <si>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</si>
  <si>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</si>
  <si>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</si>
  <si>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</si>
  <si>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</si>
  <si>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</si>
  <si>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</si>
  <si>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</si>
  <si>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</si>
  <si>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</si>
  <si>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</si>
  <si>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</si>
  <si>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</si>
  <si>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</si>
  <si>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</si>
  <si>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</si>
  <si>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</si>
  <si>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</si>
  <si>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</si>
  <si>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</si>
  <si>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</si>
  <si>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</si>
  <si>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</si>
  <si>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</si>
  <si>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</si>
  <si>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</si>
  <si>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</si>
  <si>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</si>
  <si>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</si>
  <si>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</si>
  <si>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</si>
  <si>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</si>
  <si>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</si>
  <si>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</si>
  <si>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</si>
  <si>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</si>
  <si>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</si>
  <si>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</si>
  <si>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</si>
  <si>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</si>
  <si>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</si>
  <si>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</si>
  <si>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</si>
  <si>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</si>
  <si>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</si>
  <si>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</si>
  <si>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</si>
  <si>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</si>
  <si>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</si>
  <si>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</si>
  <si>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</si>
  <si>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</si>
  <si>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以上であり、類似団体平均よりも高い水準である。これは、本事業の料金が水の使用実績にかかわらず一定の水量を使用したとみなす『責任水量制』であることにより、給水収益が安定しているためである。
「②累積欠損金比率」は、0％を維持しており、経営の健全性を確保している。
「③流動比率」は、100％を大きく上回っており、類似団体平均に比べ高い水準で、短期的な支払能力を維持している。
「④企業債残高対給水収益比率」は、類似団体平均よりも低い水準であり、当面は企業債の新規借入をする予定がないことから今後も年々減少する見込みである。
「⑤料金回収率」は、100％を上回っており、類似団体平均よりも高い水準であることから、適切に費用を給水収益で賄っている。
「⑥給水原価」は、類似団体平均よりも低い水準を維持しているが、今後、費用の増加や有収水量の減少などにより指標値が上昇することが見込まれるため、継続して経費削減に努めていく。
「⑦施設利用率」は、類似団体平均を上回っており、水の需要変動を考慮しながら、今後も適正な維持管理に努める。
「⑧有収率」は、100％であることから、配水量の効率性は確保している。</t>
  </si>
  <si>
    <t>「①有形固定資産減価償却率」、「②管路経年化率」は類似団体平均に比べ高い水準であるものの、施設の長寿命化を図るため、適正な維持管理を行うとともに、施設の老朽度に合わせた計画的な更新に努める。
「③管路更新率」は、漏水履歴等も少ないことや高い有収率を維持していることなどから、当面は管路更新の必要性は低い。</t>
    <phoneticPr fontId="4"/>
  </si>
  <si>
    <t>責任水量制料金により、給水収益は安定しており、修繕費などの維持管理費も一定の水準で推移する見込みのため、当面は一定の純利益を確保できる見通しである。
また、施設整備については、施設の老朽化は高い水準であるものの、適正な維持管理により施設の長寿命化を図るとともに、上越市第3次水道事業中期経営計画に基づき健全な経営に努めていく。</t>
    <rPh sb="95" eb="96">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</si>
</sst>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0.19</c:v>
                </c:pt>
                <c:pt idx="4">
                  <c:v>0</c:v>
                </c:pt>
              </c:numCache>
            </c:numRef>
          </c:val>
          <c:extLst>
            <c:ext xmlns:c16="http://schemas.microsoft.com/office/drawing/2014/chart" uri="{C3380CC4-5D6E-409C-BE32-E72D297353CC}">
              <c16:uniqueId val="{00000000-B7AA-4FD8-9C9B-6F0ED023656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B7AA-4FD8-9C9B-6F0ED023656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72.209999999999994</c:v>
                </c:pt>
                <c:pt idx="1">
                  <c:v>70.62</c:v>
                </c:pt>
                <c:pt idx="2">
                  <c:v>69.89</c:v>
                </c:pt>
                <c:pt idx="3">
                  <c:v>68.040000000000006</c:v>
                </c:pt>
                <c:pt idx="4">
                  <c:v>68.87</c:v>
                </c:pt>
              </c:numCache>
            </c:numRef>
          </c:val>
          <c:extLst>
            <c:ext xmlns:c16="http://schemas.microsoft.com/office/drawing/2014/chart" uri="{C3380CC4-5D6E-409C-BE32-E72D297353CC}">
              <c16:uniqueId val="{00000000-A57F-420A-8D34-4035507EF75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A57F-420A-8D34-4035507EF75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593-408D-B573-60F343C4764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5593-408D-B573-60F343C4764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156.78</c:v>
                </c:pt>
                <c:pt idx="1">
                  <c:v>158.38999999999999</c:v>
                </c:pt>
                <c:pt idx="2">
                  <c:v>156.88999999999999</c:v>
                </c:pt>
                <c:pt idx="3">
                  <c:v>139.65</c:v>
                </c:pt>
                <c:pt idx="4">
                  <c:v>154.56</c:v>
                </c:pt>
              </c:numCache>
            </c:numRef>
          </c:val>
          <c:extLst>
            <c:ext xmlns:c16="http://schemas.microsoft.com/office/drawing/2014/chart" uri="{C3380CC4-5D6E-409C-BE32-E72D297353CC}">
              <c16:uniqueId val="{00000000-4965-4D71-A53F-4774516FD37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4965-4D71-A53F-4774516FD37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57.87</c:v>
                </c:pt>
                <c:pt idx="1">
                  <c:v>59.39</c:v>
                </c:pt>
                <c:pt idx="2">
                  <c:v>60.72</c:v>
                </c:pt>
                <c:pt idx="3">
                  <c:v>61.63</c:v>
                </c:pt>
                <c:pt idx="4">
                  <c:v>61.89</c:v>
                </c:pt>
              </c:numCache>
            </c:numRef>
          </c:val>
          <c:extLst>
            <c:ext xmlns:c16="http://schemas.microsoft.com/office/drawing/2014/chart" uri="{C3380CC4-5D6E-409C-BE32-E72D297353CC}">
              <c16:uniqueId val="{00000000-0C86-409C-B9F3-AEA4885EF0A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0C86-409C-B9F3-AEA4885EF0A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formatCode="#,##0.00;&quot;△&quot;#,##0.00;&quot;-&quot;">
                  <c:v>40.83</c:v>
                </c:pt>
                <c:pt idx="3" formatCode="#,##0.00;&quot;△&quot;#,##0.00;&quot;-&quot;">
                  <c:v>46.21</c:v>
                </c:pt>
                <c:pt idx="4" formatCode="#,##0.00;&quot;△&quot;#,##0.00;&quot;-&quot;">
                  <c:v>50.38</c:v>
                </c:pt>
              </c:numCache>
            </c:numRef>
          </c:val>
          <c:extLst>
            <c:ext xmlns:c16="http://schemas.microsoft.com/office/drawing/2014/chart" uri="{C3380CC4-5D6E-409C-BE32-E72D297353CC}">
              <c16:uniqueId val="{00000000-F27E-4467-88DF-5DF66DD257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F27E-4467-88DF-5DF66DD257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A2-44A7-B38B-33984057B3F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5DA2-44A7-B38B-33984057B3F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2838.72</c:v>
                </c:pt>
                <c:pt idx="1">
                  <c:v>2318.56</c:v>
                </c:pt>
                <c:pt idx="2">
                  <c:v>3308.61</c:v>
                </c:pt>
                <c:pt idx="3">
                  <c:v>2735.77</c:v>
                </c:pt>
                <c:pt idx="4">
                  <c:v>3571.66</c:v>
                </c:pt>
              </c:numCache>
            </c:numRef>
          </c:val>
          <c:extLst>
            <c:ext xmlns:c16="http://schemas.microsoft.com/office/drawing/2014/chart" uri="{C3380CC4-5D6E-409C-BE32-E72D297353CC}">
              <c16:uniqueId val="{00000000-D23A-45DA-944F-A986DB0785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D23A-45DA-944F-A986DB0785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111.32</c:v>
                </c:pt>
                <c:pt idx="1">
                  <c:v>99.66</c:v>
                </c:pt>
                <c:pt idx="2">
                  <c:v>85.58</c:v>
                </c:pt>
                <c:pt idx="3">
                  <c:v>71.59</c:v>
                </c:pt>
                <c:pt idx="4">
                  <c:v>56.85</c:v>
                </c:pt>
              </c:numCache>
            </c:numRef>
          </c:val>
          <c:extLst>
            <c:ext xmlns:c16="http://schemas.microsoft.com/office/drawing/2014/chart" uri="{C3380CC4-5D6E-409C-BE32-E72D297353CC}">
              <c16:uniqueId val="{00000000-CA2D-4516-BAF8-65235CB61F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CA2D-4516-BAF8-65235CB61F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174.33</c:v>
                </c:pt>
                <c:pt idx="1">
                  <c:v>175.66</c:v>
                </c:pt>
                <c:pt idx="2">
                  <c:v>172.37</c:v>
                </c:pt>
                <c:pt idx="3">
                  <c:v>149.05000000000001</c:v>
                </c:pt>
                <c:pt idx="4">
                  <c:v>168.03</c:v>
                </c:pt>
              </c:numCache>
            </c:numRef>
          </c:val>
          <c:extLst>
            <c:ext xmlns:c16="http://schemas.microsoft.com/office/drawing/2014/chart" uri="{C3380CC4-5D6E-409C-BE32-E72D297353CC}">
              <c16:uniqueId val="{00000000-D640-4D84-B7FF-CD3014A5AB7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D640-4D84-B7FF-CD3014A5AB7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55.69</c:v>
                </c:pt>
                <c:pt idx="1">
                  <c:v>55.17</c:v>
                </c:pt>
                <c:pt idx="2">
                  <c:v>56.53</c:v>
                </c:pt>
                <c:pt idx="3">
                  <c:v>66.3</c:v>
                </c:pt>
                <c:pt idx="4">
                  <c:v>58.44</c:v>
                </c:pt>
              </c:numCache>
            </c:numRef>
          </c:val>
          <c:extLst>
            <c:ext xmlns:c16="http://schemas.microsoft.com/office/drawing/2014/chart" uri="{C3380CC4-5D6E-409C-BE32-E72D297353CC}">
              <c16:uniqueId val="{00000000-05DC-4733-A757-9955831E519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05DC-4733-A757-9955831E519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H6" sqref="BH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新潟県　上越市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用水供給事業</v>
      </c>
      <c r="Q8" s="75"/>
      <c r="R8" s="75"/>
      <c r="S8" s="75"/>
      <c r="T8" s="75"/>
      <c r="U8" s="75"/>
      <c r="V8" s="75"/>
      <c r="W8" s="75" t="str">
        <f>データ!$L$6</f>
        <v>B</v>
      </c>
      <c r="X8" s="75"/>
      <c r="Y8" s="75"/>
      <c r="Z8" s="75"/>
      <c r="AA8" s="75"/>
      <c r="AB8" s="75"/>
      <c r="AC8" s="75"/>
      <c r="AD8" s="75" t="str">
        <f>データ!$M$6</f>
        <v>自治体職員</v>
      </c>
      <c r="AE8" s="75"/>
      <c r="AF8" s="75"/>
      <c r="AG8" s="75"/>
      <c r="AH8" s="75"/>
      <c r="AI8" s="75"/>
      <c r="AJ8" s="75"/>
      <c r="AK8" s="2"/>
      <c r="AL8" s="58">
        <f>データ!$R$6</f>
        <v>180440</v>
      </c>
      <c r="AM8" s="58"/>
      <c r="AN8" s="58"/>
      <c r="AO8" s="58"/>
      <c r="AP8" s="58"/>
      <c r="AQ8" s="58"/>
      <c r="AR8" s="58"/>
      <c r="AS8" s="58"/>
      <c r="AT8" s="55">
        <f>データ!$S$6</f>
        <v>973.89</v>
      </c>
      <c r="AU8" s="56"/>
      <c r="AV8" s="56"/>
      <c r="AW8" s="56"/>
      <c r="AX8" s="56"/>
      <c r="AY8" s="56"/>
      <c r="AZ8" s="56"/>
      <c r="BA8" s="56"/>
      <c r="BB8" s="45">
        <f>データ!$T$6</f>
        <v>185.28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96.34</v>
      </c>
      <c r="J10" s="56"/>
      <c r="K10" s="56"/>
      <c r="L10" s="56"/>
      <c r="M10" s="56"/>
      <c r="N10" s="56"/>
      <c r="O10" s="57"/>
      <c r="P10" s="45">
        <f>データ!$P$6</f>
        <v>91.16</v>
      </c>
      <c r="Q10" s="45"/>
      <c r="R10" s="45"/>
      <c r="S10" s="45"/>
      <c r="T10" s="45"/>
      <c r="U10" s="45"/>
      <c r="V10" s="45"/>
      <c r="W10" s="58">
        <f>データ!$Q$6</f>
        <v>0</v>
      </c>
      <c r="X10" s="58"/>
      <c r="Y10" s="58"/>
      <c r="Z10" s="58"/>
      <c r="AA10" s="58"/>
      <c r="AB10" s="58"/>
      <c r="AC10" s="58"/>
      <c r="AD10" s="2"/>
      <c r="AE10" s="2"/>
      <c r="AF10" s="2"/>
      <c r="AG10" s="2"/>
      <c r="AH10" s="2"/>
      <c r="AI10" s="2"/>
      <c r="AJ10" s="2"/>
      <c r="AK10" s="2"/>
      <c r="AL10" s="58">
        <f>データ!$U$6</f>
        <v>20213</v>
      </c>
      <c r="AM10" s="58"/>
      <c r="AN10" s="58"/>
      <c r="AO10" s="58"/>
      <c r="AP10" s="58"/>
      <c r="AQ10" s="58"/>
      <c r="AR10" s="58"/>
      <c r="AS10" s="58"/>
      <c r="AT10" s="55">
        <f>データ!$V$6</f>
        <v>445.22</v>
      </c>
      <c r="AU10" s="56"/>
      <c r="AV10" s="56"/>
      <c r="AW10" s="56"/>
      <c r="AX10" s="56"/>
      <c r="AY10" s="56"/>
      <c r="AZ10" s="56"/>
      <c r="BA10" s="56"/>
      <c r="BB10" s="45">
        <f>データ!$W$6</f>
        <v>45.4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8Xl28h/5bEnwFdX1+ov+npJNgyoVqW6BZDe9BvFj1HJl5HbuTvKvyUPIRz5xxY21as46kWU1mVnZXlh2FwUXXA==" saltValue="wXwUJFluZsR8HxX59B0bh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152226</v>
      </c>
      <c r="D6" s="20">
        <f t="shared" si="3"/>
        <v>46</v>
      </c>
      <c r="E6" s="20">
        <f t="shared" si="3"/>
        <v>1</v>
      </c>
      <c r="F6" s="20">
        <f t="shared" si="3"/>
        <v>0</v>
      </c>
      <c r="G6" s="20">
        <f t="shared" si="3"/>
        <v>2</v>
      </c>
      <c r="H6" s="20" t="str">
        <f t="shared" si="3"/>
        <v>新潟県　上越市</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96.34</v>
      </c>
      <c r="P6" s="21">
        <f t="shared" si="3"/>
        <v>91.16</v>
      </c>
      <c r="Q6" s="21">
        <f t="shared" si="3"/>
        <v>0</v>
      </c>
      <c r="R6" s="21">
        <f t="shared" si="3"/>
        <v>180440</v>
      </c>
      <c r="S6" s="21">
        <f t="shared" si="3"/>
        <v>973.89</v>
      </c>
      <c r="T6" s="21">
        <f t="shared" si="3"/>
        <v>185.28</v>
      </c>
      <c r="U6" s="21">
        <f t="shared" si="3"/>
        <v>20213</v>
      </c>
      <c r="V6" s="21">
        <f t="shared" si="3"/>
        <v>445.22</v>
      </c>
      <c r="W6" s="21">
        <f t="shared" si="3"/>
        <v>45.4</v>
      </c>
      <c r="X6" s="22">
        <f>IF(X7="",NA(),X7)</f>
        <v>156.78</v>
      </c>
      <c r="Y6" s="22">
        <f t="shared" ref="Y6:AG6" si="4">IF(Y7="",NA(),Y7)</f>
        <v>158.38999999999999</v>
      </c>
      <c r="Z6" s="22">
        <f t="shared" si="4"/>
        <v>156.88999999999999</v>
      </c>
      <c r="AA6" s="22">
        <f t="shared" si="4"/>
        <v>139.65</v>
      </c>
      <c r="AB6" s="22">
        <f t="shared" si="4"/>
        <v>154.56</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2838.72</v>
      </c>
      <c r="AU6" s="22">
        <f t="shared" ref="AU6:BC6" si="6">IF(AU7="",NA(),AU7)</f>
        <v>2318.56</v>
      </c>
      <c r="AV6" s="22">
        <f t="shared" si="6"/>
        <v>3308.61</v>
      </c>
      <c r="AW6" s="22">
        <f t="shared" si="6"/>
        <v>2735.77</v>
      </c>
      <c r="AX6" s="22">
        <f t="shared" si="6"/>
        <v>3571.66</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111.32</v>
      </c>
      <c r="BF6" s="22">
        <f t="shared" ref="BF6:BN6" si="7">IF(BF7="",NA(),BF7)</f>
        <v>99.66</v>
      </c>
      <c r="BG6" s="22">
        <f t="shared" si="7"/>
        <v>85.58</v>
      </c>
      <c r="BH6" s="22">
        <f t="shared" si="7"/>
        <v>71.59</v>
      </c>
      <c r="BI6" s="22">
        <f t="shared" si="7"/>
        <v>56.85</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174.33</v>
      </c>
      <c r="BQ6" s="22">
        <f t="shared" ref="BQ6:BY6" si="8">IF(BQ7="",NA(),BQ7)</f>
        <v>175.66</v>
      </c>
      <c r="BR6" s="22">
        <f t="shared" si="8"/>
        <v>172.37</v>
      </c>
      <c r="BS6" s="22">
        <f t="shared" si="8"/>
        <v>149.05000000000001</v>
      </c>
      <c r="BT6" s="22">
        <f t="shared" si="8"/>
        <v>168.03</v>
      </c>
      <c r="BU6" s="22">
        <f t="shared" si="8"/>
        <v>110.77</v>
      </c>
      <c r="BV6" s="22">
        <f t="shared" si="8"/>
        <v>112.35</v>
      </c>
      <c r="BW6" s="22">
        <f t="shared" si="8"/>
        <v>106.47</v>
      </c>
      <c r="BX6" s="22">
        <f t="shared" si="8"/>
        <v>107.7</v>
      </c>
      <c r="BY6" s="22">
        <f t="shared" si="8"/>
        <v>106.29</v>
      </c>
      <c r="BZ6" s="21" t="str">
        <f>IF(BZ7="","",IF(BZ7="-","【-】","【"&amp;SUBSTITUTE(TEXT(BZ7,"#,##0.00"),"-","△")&amp;"】"))</f>
        <v>【106.29】</v>
      </c>
      <c r="CA6" s="22">
        <f>IF(CA7="",NA(),CA7)</f>
        <v>55.69</v>
      </c>
      <c r="CB6" s="22">
        <f t="shared" ref="CB6:CJ6" si="9">IF(CB7="",NA(),CB7)</f>
        <v>55.17</v>
      </c>
      <c r="CC6" s="22">
        <f t="shared" si="9"/>
        <v>56.53</v>
      </c>
      <c r="CD6" s="22">
        <f t="shared" si="9"/>
        <v>66.3</v>
      </c>
      <c r="CE6" s="22">
        <f t="shared" si="9"/>
        <v>58.44</v>
      </c>
      <c r="CF6" s="22">
        <f t="shared" si="9"/>
        <v>73.180000000000007</v>
      </c>
      <c r="CG6" s="22">
        <f t="shared" si="9"/>
        <v>73.05</v>
      </c>
      <c r="CH6" s="22">
        <f t="shared" si="9"/>
        <v>77.53</v>
      </c>
      <c r="CI6" s="22">
        <f t="shared" si="9"/>
        <v>76.25</v>
      </c>
      <c r="CJ6" s="22">
        <f t="shared" si="9"/>
        <v>77.75</v>
      </c>
      <c r="CK6" s="21" t="str">
        <f>IF(CK7="","",IF(CK7="-","【-】","【"&amp;SUBSTITUTE(TEXT(CK7,"#,##0.00"),"-","△")&amp;"】"))</f>
        <v>【77.75】</v>
      </c>
      <c r="CL6" s="22">
        <f>IF(CL7="",NA(),CL7)</f>
        <v>72.209999999999994</v>
      </c>
      <c r="CM6" s="22">
        <f t="shared" ref="CM6:CU6" si="10">IF(CM7="",NA(),CM7)</f>
        <v>70.62</v>
      </c>
      <c r="CN6" s="22">
        <f t="shared" si="10"/>
        <v>69.89</v>
      </c>
      <c r="CO6" s="22">
        <f t="shared" si="10"/>
        <v>68.040000000000006</v>
      </c>
      <c r="CP6" s="22">
        <f t="shared" si="10"/>
        <v>68.87</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57.87</v>
      </c>
      <c r="DI6" s="22">
        <f t="shared" ref="DI6:DQ6" si="12">IF(DI7="",NA(),DI7)</f>
        <v>59.39</v>
      </c>
      <c r="DJ6" s="22">
        <f t="shared" si="12"/>
        <v>60.72</v>
      </c>
      <c r="DK6" s="22">
        <f t="shared" si="12"/>
        <v>61.63</v>
      </c>
      <c r="DL6" s="22">
        <f t="shared" si="12"/>
        <v>61.89</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2">
        <f t="shared" si="13"/>
        <v>40.83</v>
      </c>
      <c r="DV6" s="22">
        <f t="shared" si="13"/>
        <v>46.21</v>
      </c>
      <c r="DW6" s="22">
        <f t="shared" si="13"/>
        <v>50.38</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2">
        <f t="shared" si="14"/>
        <v>0.19</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152226</v>
      </c>
      <c r="D7" s="24">
        <v>46</v>
      </c>
      <c r="E7" s="24">
        <v>1</v>
      </c>
      <c r="F7" s="24">
        <v>0</v>
      </c>
      <c r="G7" s="24">
        <v>2</v>
      </c>
      <c r="H7" s="24" t="s">
        <v>93</v>
      </c>
      <c r="I7" s="24" t="s">
        <v>94</v>
      </c>
      <c r="J7" s="24" t="s">
        <v>95</v>
      </c>
      <c r="K7" s="24" t="s">
        <v>96</v>
      </c>
      <c r="L7" s="24" t="s">
        <v>97</v>
      </c>
      <c r="M7" s="24" t="s">
        <v>98</v>
      </c>
      <c r="N7" s="25" t="s">
        <v>99</v>
      </c>
      <c r="O7" s="25">
        <v>96.34</v>
      </c>
      <c r="P7" s="25">
        <v>91.16</v>
      </c>
      <c r="Q7" s="25">
        <v>0</v>
      </c>
      <c r="R7" s="25">
        <v>180440</v>
      </c>
      <c r="S7" s="25">
        <v>973.89</v>
      </c>
      <c r="T7" s="25">
        <v>185.28</v>
      </c>
      <c r="U7" s="25">
        <v>20213</v>
      </c>
      <c r="V7" s="25">
        <v>445.22</v>
      </c>
      <c r="W7" s="25">
        <v>45.4</v>
      </c>
      <c r="X7" s="25">
        <v>156.78</v>
      </c>
      <c r="Y7" s="25">
        <v>158.38999999999999</v>
      </c>
      <c r="Z7" s="25">
        <v>156.88999999999999</v>
      </c>
      <c r="AA7" s="25">
        <v>139.65</v>
      </c>
      <c r="AB7" s="25">
        <v>154.56</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2838.72</v>
      </c>
      <c r="AU7" s="25">
        <v>2318.56</v>
      </c>
      <c r="AV7" s="25">
        <v>3308.61</v>
      </c>
      <c r="AW7" s="25">
        <v>2735.77</v>
      </c>
      <c r="AX7" s="25">
        <v>3571.66</v>
      </c>
      <c r="AY7" s="25">
        <v>284.45</v>
      </c>
      <c r="AZ7" s="25">
        <v>309.23</v>
      </c>
      <c r="BA7" s="25">
        <v>313.43</v>
      </c>
      <c r="BB7" s="25">
        <v>303.10000000000002</v>
      </c>
      <c r="BC7" s="25">
        <v>318.89999999999998</v>
      </c>
      <c r="BD7" s="25">
        <v>318.89999999999998</v>
      </c>
      <c r="BE7" s="25">
        <v>111.32</v>
      </c>
      <c r="BF7" s="25">
        <v>99.66</v>
      </c>
      <c r="BG7" s="25">
        <v>85.58</v>
      </c>
      <c r="BH7" s="25">
        <v>71.59</v>
      </c>
      <c r="BI7" s="25">
        <v>56.85</v>
      </c>
      <c r="BJ7" s="25">
        <v>260.95999999999998</v>
      </c>
      <c r="BK7" s="25">
        <v>240.07</v>
      </c>
      <c r="BL7" s="25">
        <v>224.81</v>
      </c>
      <c r="BM7" s="25">
        <v>210.83</v>
      </c>
      <c r="BN7" s="25">
        <v>204.34</v>
      </c>
      <c r="BO7" s="25">
        <v>204.34</v>
      </c>
      <c r="BP7" s="25">
        <v>174.33</v>
      </c>
      <c r="BQ7" s="25">
        <v>175.66</v>
      </c>
      <c r="BR7" s="25">
        <v>172.37</v>
      </c>
      <c r="BS7" s="25">
        <v>149.05000000000001</v>
      </c>
      <c r="BT7" s="25">
        <v>168.03</v>
      </c>
      <c r="BU7" s="25">
        <v>110.77</v>
      </c>
      <c r="BV7" s="25">
        <v>112.35</v>
      </c>
      <c r="BW7" s="25">
        <v>106.47</v>
      </c>
      <c r="BX7" s="25">
        <v>107.7</v>
      </c>
      <c r="BY7" s="25">
        <v>106.29</v>
      </c>
      <c r="BZ7" s="25">
        <v>106.29</v>
      </c>
      <c r="CA7" s="25">
        <v>55.69</v>
      </c>
      <c r="CB7" s="25">
        <v>55.17</v>
      </c>
      <c r="CC7" s="25">
        <v>56.53</v>
      </c>
      <c r="CD7" s="25">
        <v>66.3</v>
      </c>
      <c r="CE7" s="25">
        <v>58.44</v>
      </c>
      <c r="CF7" s="25">
        <v>73.180000000000007</v>
      </c>
      <c r="CG7" s="25">
        <v>73.05</v>
      </c>
      <c r="CH7" s="25">
        <v>77.53</v>
      </c>
      <c r="CI7" s="25">
        <v>76.25</v>
      </c>
      <c r="CJ7" s="25">
        <v>77.75</v>
      </c>
      <c r="CK7" s="25">
        <v>77.75</v>
      </c>
      <c r="CL7" s="25">
        <v>72.209999999999994</v>
      </c>
      <c r="CM7" s="25">
        <v>70.62</v>
      </c>
      <c r="CN7" s="25">
        <v>69.89</v>
      </c>
      <c r="CO7" s="25">
        <v>68.040000000000006</v>
      </c>
      <c r="CP7" s="25">
        <v>68.87</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57.87</v>
      </c>
      <c r="DI7" s="25">
        <v>59.39</v>
      </c>
      <c r="DJ7" s="25">
        <v>60.72</v>
      </c>
      <c r="DK7" s="25">
        <v>61.63</v>
      </c>
      <c r="DL7" s="25">
        <v>61.89</v>
      </c>
      <c r="DM7" s="25">
        <v>57.5</v>
      </c>
      <c r="DN7" s="25">
        <v>58.52</v>
      </c>
      <c r="DO7" s="25">
        <v>59.51</v>
      </c>
      <c r="DP7" s="25">
        <v>60.24</v>
      </c>
      <c r="DQ7" s="25">
        <v>60.8</v>
      </c>
      <c r="DR7" s="25">
        <v>60.8</v>
      </c>
      <c r="DS7" s="25">
        <v>0</v>
      </c>
      <c r="DT7" s="25">
        <v>0</v>
      </c>
      <c r="DU7" s="25">
        <v>40.83</v>
      </c>
      <c r="DV7" s="25">
        <v>46.21</v>
      </c>
      <c r="DW7" s="25">
        <v>50.38</v>
      </c>
      <c r="DX7" s="25">
        <v>30.3</v>
      </c>
      <c r="DY7" s="25">
        <v>31.74</v>
      </c>
      <c r="DZ7" s="25">
        <v>32.380000000000003</v>
      </c>
      <c r="EA7" s="25">
        <v>34.479999999999997</v>
      </c>
      <c r="EB7" s="25">
        <v>38.24</v>
      </c>
      <c r="EC7" s="25">
        <v>38.24</v>
      </c>
      <c r="ED7" s="25">
        <v>0</v>
      </c>
      <c r="EE7" s="25">
        <v>0</v>
      </c>
      <c r="EF7" s="25">
        <v>0</v>
      </c>
      <c r="EG7" s="25">
        <v>0.19</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牛木 義一</cp:lastModifiedBy>
  <dcterms:modified xsi:type="dcterms:W3CDTF">2026-01-27T02:07:12Z</dcterms:modified>
</cp:coreProperties>
</file>