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
    </mc:Choice>
  </mc:AlternateContent>
  <xr:revisionPtr revIDLastSave="0" documentId="13_ncr:1_{1842918E-5C9C-485E-983D-7EA3EB284A22}" xr6:coauthVersionLast="47" xr6:coauthVersionMax="47" xr10:uidLastSave="{00000000-0000-0000-0000-000000000000}"/>
  <workbookProtection workbookAlgorithmName="SHA-512" workbookHashValue="ePejApYmLlg4+NcSzqypL+rozjyaH0+PDQ3asajuYX5AU05SdgcQDzxmlQ2kC5f6VFmk9iq82bKgMMDV6AYc7w==" workbookSaltValue="G3UxgoR5LWCKEjyfuwFlHQ==" workbookSpinCount="100000" lockStructure="1"/>
  <bookViews>
    <workbookView xWindow="1305" yWindow="15" windowWidth="21375" windowHeight="145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F85" i="4"/>
  <c r="AL10" i="4"/>
  <c r="I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<sst xmlns="http://schemas.openxmlformats.org/spreadsheetml/2006/main" count="253" uniqueCount="115">
  <si>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</si>
  <si>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</si>
  <si>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</si>
  <si>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</si>
  <si>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</si>
  <si>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</si>
  <si>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</si>
  <si>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</si>
  <si>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</si>
  <si>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</si>
  <si>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</si>
  <si>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</si>
  <si>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</si>
  <si>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</si>
  <si>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</si>
  <si>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</si>
  <si>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</si>
  <si>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</si>
  <si>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</si>
  <si>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</si>
  <si>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</si>
  <si>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</si>
  <si>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</si>
  <si>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</si>
  <si>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</si>
  <si>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</si>
  <si>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</si>
  <si>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</si>
  <si>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</si>
  <si>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</si>
  <si>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</si>
  <si>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</si>
  <si>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</si>
  <si>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</si>
  <si>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</si>
  <si>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</si>
  <si>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</si>
  <si>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</si>
  <si>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</si>
  <si>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</si>
  <si>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</si>
  <si>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</si>
  <si>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</si>
  <si>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</si>
  <si>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</si>
  <si>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</si>
  <si>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</si>
  <si>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</si>
  <si>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</si>
  <si>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</si>
  <si>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</si>
  <si>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</si>
  <si>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</si>
  <si>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</si>
  <si>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</si>
  <si>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</si>
  <si>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</si>
  <si>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</si>
  <si>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</si>
  <si>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</si>
  <si>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</si>
  <si>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</si>
  <si>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</si>
  <si>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</si>
  <si>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</si>
  <si>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</si>
  <si>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</si>
  <si>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</si>
  <si>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</si>
  <si>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</si>
  <si>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</si>
  <si>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</si>
  <si>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</si>
  <si>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</si>
  <si>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</si>
  <si>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</si>
  <si>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</si>
  <si>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</si>
  <si>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</si>
  <si>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</si>
  <si>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</si>
  <si>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</si>
  <si>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</si>
  <si>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</si>
  <si>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</si>
  <si>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</si>
  <si>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</si>
  <si>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</si>
  <si>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</si>
  <si>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</si>
  <si>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</si>
  <si>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</si>
  <si>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</si>
  <si>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</si>
  <si>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</si>
  <si>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</si>
  <si>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</si>
  <si>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</si>
  <si>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</si>
  <si>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</si>
  <si>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</si>
  <si>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</si>
  <si>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</si>
  <si>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</si>
  <si>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</si>
  <si>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</si>
  <si>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</si>
  <si>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</si>
  <si>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</si>
  <si>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</si>
  <si>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</si>
  <si>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</si>
  <si>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合併処理浄化槽本体の耐用年数は、「生活排水処理施設整備計画策定マニュアル」により30年以上と定められており、初期に設置した合併処理浄化槽の耐用年数が経過する令和16年頃までは更新費用は発生しない見込みです。</t>
    <phoneticPr fontId="4"/>
  </si>
  <si>
    <t>【経常収支比率】
　経常収益・費用共に大きな増減がなかったため数値はほぼ横ばいの状態となっています。
【累積欠損金比率】
　減少傾向にあった累積欠損金比率ですが、当年度未処理欠損金が増加となったことから、令和6年度は増加となりました。
【流動比率】
　維持管理費の上昇に伴い、流動比率が低率となっていることから、経費抑制の取り組みにより現金の確保に努めます。
【企業債残高対事業規模比率】
　全額を一般会計負担分としているため、比率が0％となっています。
【経費回収率】
　汚水資本費がないため、他団体より高率になっています。
【汚水処理原価】
　維持管理費・年間有収水量共に大きな増減がなかったため数値はほぼ横ばいの状態となっています。
【施設利用率】
　減少傾向にあった施設利用率でしたが、想定件数よりも浄化槽を設置した住宅が多かったことから、昨年度と比較して施設利用率は増加となりました。</t>
    <rPh sb="62" eb="66">
      <t>ゲンショウケイコウ</t>
    </rPh>
    <rPh sb="70" eb="75">
      <t>ルイセキケッソンキン</t>
    </rPh>
    <rPh sb="75" eb="77">
      <t>ヒリツ</t>
    </rPh>
    <rPh sb="81" eb="84">
      <t>トウネンド</t>
    </rPh>
    <rPh sb="84" eb="87">
      <t>ミショリ</t>
    </rPh>
    <rPh sb="87" eb="90">
      <t>ケッソンキン</t>
    </rPh>
    <rPh sb="91" eb="93">
      <t>ゾウカ</t>
    </rPh>
    <rPh sb="102" eb="104">
      <t>レイワ</t>
    </rPh>
    <rPh sb="105" eb="107">
      <t>ネンド</t>
    </rPh>
    <rPh sb="108" eb="110">
      <t>ゾウカ</t>
    </rPh>
    <phoneticPr fontId="4"/>
  </si>
  <si>
    <t>　当市では、令和2年度より公営企業会計に移行（法適化）しています。
　個別生活排水処理事業は、区域内人口の減少等により使用料収入の大幅な増加は望めないことに加え、企業債償還金の縮減は不可能であります。
　さらに、老朽化に伴う更新需要の増大や近年の物価高騰等により、営業費用が増加傾向にあることから、合併処理浄化槽の維持管理を適切に行い、大規模な修繕の発生を未然に防ぐことで汚水処理費の抑制に努めます。　
　また、令和4年度に改定した「上越市下水道事業経営戦略」に基づき、持続可能な下水道事業の経営に向けて、経営健全化の取組を進めます。
　公営企業として経営していく中で、高度な知識・技能を有する人材を必要としますが、人材確保の困難により、後任育成が難しい現状にあります。</t>
    <rPh sb="35" eb="37">
      <t>コベツ</t>
    </rPh>
    <rPh sb="294" eb="295">
      <t>ユウ</t>
    </rPh>
    <rPh sb="297" eb="299">
      <t>ジンザイ</t>
    </rPh>
    <rPh sb="300" eb="302">
      <t>ヒツヨウ</t>
    </rPh>
    <rPh sb="308" eb="310">
      <t>ジンザイ</t>
    </rPh>
    <rPh sb="310" eb="312">
      <t>カクホ</t>
    </rPh>
    <rPh sb="313" eb="315">
      <t>コンナン</t>
    </rPh>
    <rPh sb="319" eb="321">
      <t>コウニン</t>
    </rPh>
    <rPh sb="321" eb="323">
      <t>イクセイ</t>
    </rPh>
    <rPh sb="324" eb="325">
      <t>ムズカ</t>
    </rPh>
    <rPh sb="327" eb="329">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</si>
</sst>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1B-469F-A107-87071DA40E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1B-469F-A107-87071DA40E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36.36</c:v>
                </c:pt>
                <c:pt idx="1">
                  <c:v>36.36</c:v>
                </c:pt>
                <c:pt idx="2">
                  <c:v>36.36</c:v>
                </c:pt>
                <c:pt idx="3">
                  <c:v>34.549999999999997</c:v>
                </c:pt>
                <c:pt idx="4">
                  <c:v>40</c:v>
                </c:pt>
              </c:numCache>
            </c:numRef>
          </c:val>
          <c:extLst>
            <c:ext xmlns:c16="http://schemas.microsoft.com/office/drawing/2014/chart" uri="{C3380CC4-5D6E-409C-BE32-E72D297353CC}">
              <c16:uniqueId val="{00000000-DA38-4B85-88F4-EBEE0C5A76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56.29</c:v>
                </c:pt>
                <c:pt idx="1">
                  <c:v>59.69</c:v>
                </c:pt>
                <c:pt idx="2">
                  <c:v>45.36</c:v>
                </c:pt>
                <c:pt idx="3">
                  <c:v>45.93</c:v>
                </c:pt>
                <c:pt idx="4">
                  <c:v>44.52</c:v>
                </c:pt>
              </c:numCache>
            </c:numRef>
          </c:val>
          <c:smooth val="0"/>
          <c:extLst>
            <c:ext xmlns:c16="http://schemas.microsoft.com/office/drawing/2014/chart" uri="{C3380CC4-5D6E-409C-BE32-E72D297353CC}">
              <c16:uniqueId val="{00000001-DA38-4B85-88F4-EBEE0C5A76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85-47AA-9BD2-0BF68CDD73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54.06</c:v>
                </c:pt>
                <c:pt idx="1">
                  <c:v>67.73</c:v>
                </c:pt>
                <c:pt idx="2">
                  <c:v>82.21</c:v>
                </c:pt>
                <c:pt idx="3">
                  <c:v>82.98</c:v>
                </c:pt>
                <c:pt idx="4">
                  <c:v>82.9</c:v>
                </c:pt>
              </c:numCache>
            </c:numRef>
          </c:val>
          <c:smooth val="0"/>
          <c:extLst>
            <c:ext xmlns:c16="http://schemas.microsoft.com/office/drawing/2014/chart" uri="{C3380CC4-5D6E-409C-BE32-E72D297353CC}">
              <c16:uniqueId val="{00000001-D885-47AA-9BD2-0BF68CDD73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149.88999999999999</c:v>
                </c:pt>
                <c:pt idx="1">
                  <c:v>100</c:v>
                </c:pt>
                <c:pt idx="2">
                  <c:v>100.12</c:v>
                </c:pt>
                <c:pt idx="3">
                  <c:v>100</c:v>
                </c:pt>
                <c:pt idx="4">
                  <c:v>100</c:v>
                </c:pt>
              </c:numCache>
            </c:numRef>
          </c:val>
          <c:extLst>
            <c:ext xmlns:c16="http://schemas.microsoft.com/office/drawing/2014/chart" uri="{C3380CC4-5D6E-409C-BE32-E72D297353CC}">
              <c16:uniqueId val="{00000000-3E62-4D7D-A1D9-5460235599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109.67</c:v>
                </c:pt>
                <c:pt idx="1">
                  <c:v>104.53</c:v>
                </c:pt>
                <c:pt idx="2">
                  <c:v>93.57</c:v>
                </c:pt>
                <c:pt idx="3">
                  <c:v>96.48</c:v>
                </c:pt>
                <c:pt idx="4">
                  <c:v>100.84</c:v>
                </c:pt>
              </c:numCache>
            </c:numRef>
          </c:val>
          <c:smooth val="0"/>
          <c:extLst>
            <c:ext xmlns:c16="http://schemas.microsoft.com/office/drawing/2014/chart" uri="{C3380CC4-5D6E-409C-BE32-E72D297353CC}">
              <c16:uniqueId val="{00000001-3E62-4D7D-A1D9-5460235599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5.28</c:v>
                </c:pt>
                <c:pt idx="1">
                  <c:v>10.56</c:v>
                </c:pt>
                <c:pt idx="2">
                  <c:v>15.84</c:v>
                </c:pt>
                <c:pt idx="3">
                  <c:v>21.12</c:v>
                </c:pt>
                <c:pt idx="4">
                  <c:v>26.83</c:v>
                </c:pt>
              </c:numCache>
            </c:numRef>
          </c:val>
          <c:extLst>
            <c:ext xmlns:c16="http://schemas.microsoft.com/office/drawing/2014/chart" uri="{C3380CC4-5D6E-409C-BE32-E72D297353CC}">
              <c16:uniqueId val="{00000000-32E8-49A1-844C-9DE6E4AC60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23.54</c:v>
                </c:pt>
                <c:pt idx="1">
                  <c:v>28.45</c:v>
                </c:pt>
                <c:pt idx="2">
                  <c:v>39.69</c:v>
                </c:pt>
                <c:pt idx="3">
                  <c:v>39.700000000000003</c:v>
                </c:pt>
                <c:pt idx="4">
                  <c:v>39.79</c:v>
                </c:pt>
              </c:numCache>
            </c:numRef>
          </c:val>
          <c:smooth val="0"/>
          <c:extLst>
            <c:ext xmlns:c16="http://schemas.microsoft.com/office/drawing/2014/chart" uri="{C3380CC4-5D6E-409C-BE32-E72D297353CC}">
              <c16:uniqueId val="{00000001-32E8-49A1-844C-9DE6E4AC60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31-40A2-9F21-A371ACB16D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31-40A2-9F21-A371ACB16D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413.76</c:v>
                </c:pt>
                <c:pt idx="1">
                  <c:v>411.21</c:v>
                </c:pt>
                <c:pt idx="2">
                  <c:v>410.96</c:v>
                </c:pt>
                <c:pt idx="3">
                  <c:v>380.79</c:v>
                </c:pt>
                <c:pt idx="4">
                  <c:v>400.6</c:v>
                </c:pt>
              </c:numCache>
            </c:numRef>
          </c:val>
          <c:extLst>
            <c:ext xmlns:c16="http://schemas.microsoft.com/office/drawing/2014/chart" uri="{C3380CC4-5D6E-409C-BE32-E72D297353CC}">
              <c16:uniqueId val="{00000000-08FD-45FC-8809-4A86C7D133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25.28</c:v>
                </c:pt>
                <c:pt idx="1">
                  <c:v>24.21</c:v>
                </c:pt>
                <c:pt idx="2">
                  <c:v>293.54000000000002</c:v>
                </c:pt>
                <c:pt idx="3">
                  <c:v>224.6</c:v>
                </c:pt>
                <c:pt idx="4">
                  <c:v>135.16999999999999</c:v>
                </c:pt>
              </c:numCache>
            </c:numRef>
          </c:val>
          <c:smooth val="0"/>
          <c:extLst>
            <c:ext xmlns:c16="http://schemas.microsoft.com/office/drawing/2014/chart" uri="{C3380CC4-5D6E-409C-BE32-E72D297353CC}">
              <c16:uniqueId val="{00000001-08FD-45FC-8809-4A86C7D133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75.44</c:v>
                </c:pt>
                <c:pt idx="1">
                  <c:v>60.39</c:v>
                </c:pt>
                <c:pt idx="2">
                  <c:v>71.680000000000007</c:v>
                </c:pt>
                <c:pt idx="3">
                  <c:v>73.84</c:v>
                </c:pt>
                <c:pt idx="4">
                  <c:v>69.95</c:v>
                </c:pt>
              </c:numCache>
            </c:numRef>
          </c:val>
          <c:extLst>
            <c:ext xmlns:c16="http://schemas.microsoft.com/office/drawing/2014/chart" uri="{C3380CC4-5D6E-409C-BE32-E72D297353CC}">
              <c16:uniqueId val="{00000000-D58A-4D33-BE23-3924A9875F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261.99</c:v>
                </c:pt>
                <c:pt idx="1">
                  <c:v>267.27</c:v>
                </c:pt>
                <c:pt idx="2">
                  <c:v>151.72</c:v>
                </c:pt>
                <c:pt idx="3">
                  <c:v>132.16</c:v>
                </c:pt>
                <c:pt idx="4">
                  <c:v>113.41</c:v>
                </c:pt>
              </c:numCache>
            </c:numRef>
          </c:val>
          <c:smooth val="0"/>
          <c:extLst>
            <c:ext xmlns:c16="http://schemas.microsoft.com/office/drawing/2014/chart" uri="{C3380CC4-5D6E-409C-BE32-E72D297353CC}">
              <c16:uniqueId val="{00000001-D58A-4D33-BE23-3924A9875F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EB-4AF3-8680-FC95AD619A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745.86</c:v>
                </c:pt>
                <c:pt idx="1">
                  <c:v>407.37</c:v>
                </c:pt>
                <c:pt idx="2">
                  <c:v>902.04</c:v>
                </c:pt>
                <c:pt idx="3">
                  <c:v>992.16</c:v>
                </c:pt>
                <c:pt idx="4">
                  <c:v>950.64</c:v>
                </c:pt>
              </c:numCache>
            </c:numRef>
          </c:val>
          <c:smooth val="0"/>
          <c:extLst>
            <c:ext xmlns:c16="http://schemas.microsoft.com/office/drawing/2014/chart" uri="{C3380CC4-5D6E-409C-BE32-E72D297353CC}">
              <c16:uniqueId val="{00000001-B8EB-4AF3-8680-FC95AD619A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94.74</c:v>
                </c:pt>
                <c:pt idx="1">
                  <c:v>93.91</c:v>
                </c:pt>
                <c:pt idx="2">
                  <c:v>91.18</c:v>
                </c:pt>
                <c:pt idx="3">
                  <c:v>100</c:v>
                </c:pt>
                <c:pt idx="4">
                  <c:v>84.71</c:v>
                </c:pt>
              </c:numCache>
            </c:numRef>
          </c:val>
          <c:extLst>
            <c:ext xmlns:c16="http://schemas.microsoft.com/office/drawing/2014/chart" uri="{C3380CC4-5D6E-409C-BE32-E72D297353CC}">
              <c16:uniqueId val="{00000000-FE20-4D0C-808A-C5EBCD9719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38.090000000000003</c:v>
                </c:pt>
                <c:pt idx="1">
                  <c:v>59.67</c:v>
                </c:pt>
                <c:pt idx="2">
                  <c:v>46.11</c:v>
                </c:pt>
                <c:pt idx="3">
                  <c:v>45.55</c:v>
                </c:pt>
                <c:pt idx="4">
                  <c:v>38.549999999999997</c:v>
                </c:pt>
              </c:numCache>
            </c:numRef>
          </c:val>
          <c:smooth val="0"/>
          <c:extLst>
            <c:ext xmlns:c16="http://schemas.microsoft.com/office/drawing/2014/chart" uri="{C3380CC4-5D6E-409C-BE32-E72D297353CC}">
              <c16:uniqueId val="{00000001-FE20-4D0C-808A-C5EBCD9719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277.97000000000003</c:v>
                </c:pt>
                <c:pt idx="1">
                  <c:v>286.43</c:v>
                </c:pt>
                <c:pt idx="2">
                  <c:v>298.02</c:v>
                </c:pt>
                <c:pt idx="3">
                  <c:v>299.37</c:v>
                </c:pt>
                <c:pt idx="4">
                  <c:v>293.14999999999998</c:v>
                </c:pt>
              </c:numCache>
            </c:numRef>
          </c:val>
          <c:extLst>
            <c:ext xmlns:c16="http://schemas.microsoft.com/office/drawing/2014/chart" uri="{C3380CC4-5D6E-409C-BE32-E72D297353CC}">
              <c16:uniqueId val="{00000000-5705-485B-A160-3AF63A8786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609.26</c:v>
                </c:pt>
                <c:pt idx="1">
                  <c:v>406.8</c:v>
                </c:pt>
                <c:pt idx="2">
                  <c:v>336.93</c:v>
                </c:pt>
                <c:pt idx="3">
                  <c:v>331.17</c:v>
                </c:pt>
                <c:pt idx="4">
                  <c:v>391.34</c:v>
                </c:pt>
              </c:numCache>
            </c:numRef>
          </c:val>
          <c:smooth val="0"/>
          <c:extLst>
            <c:ext xmlns:c16="http://schemas.microsoft.com/office/drawing/2014/chart" uri="{C3380CC4-5D6E-409C-BE32-E72D297353CC}">
              <c16:uniqueId val="{00000001-5705-485B-A160-3AF63A8786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0"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上越市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180440</v>
      </c>
      <c r="AM8" s="36"/>
      <c r="AN8" s="36"/>
      <c r="AO8" s="36"/>
      <c r="AP8" s="36"/>
      <c r="AQ8" s="36"/>
      <c r="AR8" s="36"/>
      <c r="AS8" s="36"/>
      <c r="AT8" s="37">
        <f>データ!T6</f>
        <v>973.89</v>
      </c>
      <c r="AU8" s="37"/>
      <c r="AV8" s="37"/>
      <c r="AW8" s="37"/>
      <c r="AX8" s="37"/>
      <c r="AY8" s="37"/>
      <c r="AZ8" s="37"/>
      <c r="BA8" s="37"/>
      <c r="BB8" s="37">
        <f>データ!U6</f>
        <v>185.28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-8.2899999999999991</v>
      </c>
      <c r="J10" s="37"/>
      <c r="K10" s="37"/>
      <c r="L10" s="37"/>
      <c r="M10" s="37"/>
      <c r="N10" s="37"/>
      <c r="O10" s="37"/>
      <c r="P10" s="37">
        <f>データ!P6</f>
        <v>0.05</v>
      </c>
      <c r="Q10" s="37"/>
      <c r="R10" s="37"/>
      <c r="S10" s="37"/>
      <c r="T10" s="37"/>
      <c r="U10" s="37"/>
      <c r="V10" s="37"/>
      <c r="W10" s="37">
        <f>データ!Q6</f>
        <v>100</v>
      </c>
      <c r="X10" s="37"/>
      <c r="Y10" s="37"/>
      <c r="Z10" s="37"/>
      <c r="AA10" s="37"/>
      <c r="AB10" s="37"/>
      <c r="AC10" s="37"/>
      <c r="AD10" s="36">
        <f>データ!R6</f>
        <v>4323</v>
      </c>
      <c r="AE10" s="36"/>
      <c r="AF10" s="36"/>
      <c r="AG10" s="36"/>
      <c r="AH10" s="36"/>
      <c r="AI10" s="36"/>
      <c r="AJ10" s="36"/>
      <c r="AK10" s="2"/>
      <c r="AL10" s="36">
        <f>データ!V6</f>
        <v>95</v>
      </c>
      <c r="AM10" s="36"/>
      <c r="AN10" s="36"/>
      <c r="AO10" s="36"/>
      <c r="AP10" s="36"/>
      <c r="AQ10" s="36"/>
      <c r="AR10" s="36"/>
      <c r="AS10" s="36"/>
      <c r="AT10" s="37">
        <f>データ!W6</f>
        <v>63.52</v>
      </c>
      <c r="AU10" s="37"/>
      <c r="AV10" s="37"/>
      <c r="AW10" s="37"/>
      <c r="AX10" s="37"/>
      <c r="AY10" s="37"/>
      <c r="AZ10" s="37"/>
      <c r="BA10" s="37"/>
      <c r="BB10" s="37">
        <f>データ!X6</f>
        <v>1.5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aAYL/kqb9JcDTagHXpHeqHCWfHIxegF/9QuR1iQoCgiYrRwepYUujvgYAUWAP2Kl22B5+7NV58NZjvhA+XUyDQ==" saltValue="TXrex577OhMiBl8D/35AR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152226</v>
      </c>
      <c r="D6" s="19">
        <f t="shared" si="3"/>
        <v>46</v>
      </c>
      <c r="E6" s="19">
        <f t="shared" si="3"/>
        <v>18</v>
      </c>
      <c r="F6" s="19">
        <f t="shared" si="3"/>
        <v>1</v>
      </c>
      <c r="G6" s="19">
        <f t="shared" si="3"/>
        <v>0</v>
      </c>
      <c r="H6" s="19" t="str">
        <f t="shared" si="3"/>
        <v>新潟県　上越市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-8.2899999999999991</v>
      </c>
      <c r="P6" s="20">
        <f t="shared" si="3"/>
        <v>0.05</v>
      </c>
      <c r="Q6" s="20">
        <f t="shared" si="3"/>
        <v>100</v>
      </c>
      <c r="R6" s="20">
        <f t="shared" si="3"/>
        <v>4323</v>
      </c>
      <c r="S6" s="20">
        <f t="shared" si="3"/>
        <v>180440</v>
      </c>
      <c r="T6" s="20">
        <f t="shared" si="3"/>
        <v>973.89</v>
      </c>
      <c r="U6" s="20">
        <f t="shared" si="3"/>
        <v>185.28</v>
      </c>
      <c r="V6" s="20">
        <f t="shared" si="3"/>
        <v>95</v>
      </c>
      <c r="W6" s="20">
        <f t="shared" si="3"/>
        <v>63.52</v>
      </c>
      <c r="X6" s="20">
        <f t="shared" si="3"/>
        <v>1.5</v>
      </c>
      <c r="Y6" s="21">
        <f>IF(Y7="",NA(),Y7)</f>
        <v>149.88999999999999</v>
      </c>
      <c r="Z6" s="21">
        <f t="shared" ref="Z6:AH6" si="4">IF(Z7="",NA(),Z7)</f>
        <v>100</v>
      </c>
      <c r="AA6" s="21">
        <f t="shared" si="4"/>
        <v>100.12</v>
      </c>
      <c r="AB6" s="21">
        <f t="shared" si="4"/>
        <v>100</v>
      </c>
      <c r="AC6" s="21">
        <f t="shared" si="4"/>
        <v>100</v>
      </c>
      <c r="AD6" s="21">
        <f t="shared" si="4"/>
        <v>109.67</v>
      </c>
      <c r="AE6" s="21">
        <f t="shared" si="4"/>
        <v>104.53</v>
      </c>
      <c r="AF6" s="21">
        <f t="shared" si="4"/>
        <v>93.57</v>
      </c>
      <c r="AG6" s="21">
        <f t="shared" si="4"/>
        <v>96.48</v>
      </c>
      <c r="AH6" s="21">
        <f t="shared" si="4"/>
        <v>100.84</v>
      </c>
      <c r="AI6" s="20" t="str">
        <f>IF(AI7="","",IF(AI7="-","【-】","【"&amp;SUBSTITUTE(TEXT(AI7,"#,##0.00"),"-","△")&amp;"】"))</f>
        <v>【100.11】</v>
      </c>
      <c r="AJ6" s="21">
        <f>IF(AJ7="",NA(),AJ7)</f>
        <v>413.76</v>
      </c>
      <c r="AK6" s="21">
        <f t="shared" ref="AK6:AS6" si="5">IF(AK7="",NA(),AK7)</f>
        <v>411.21</v>
      </c>
      <c r="AL6" s="21">
        <f t="shared" si="5"/>
        <v>410.96</v>
      </c>
      <c r="AM6" s="21">
        <f t="shared" si="5"/>
        <v>380.79</v>
      </c>
      <c r="AN6" s="21">
        <f t="shared" si="5"/>
        <v>400.6</v>
      </c>
      <c r="AO6" s="21">
        <f t="shared" si="5"/>
        <v>25.28</v>
      </c>
      <c r="AP6" s="21">
        <f t="shared" si="5"/>
        <v>24.21</v>
      </c>
      <c r="AQ6" s="21">
        <f t="shared" si="5"/>
        <v>293.54000000000002</v>
      </c>
      <c r="AR6" s="21">
        <f t="shared" si="5"/>
        <v>224.6</v>
      </c>
      <c r="AS6" s="21">
        <f t="shared" si="5"/>
        <v>135.16999999999999</v>
      </c>
      <c r="AT6" s="20" t="str">
        <f>IF(AT7="","",IF(AT7="-","【-】","【"&amp;SUBSTITUTE(TEXT(AT7,"#,##0.00"),"-","△")&amp;"】"))</f>
        <v>【144.34】</v>
      </c>
      <c r="AU6" s="21">
        <f>IF(AU7="",NA(),AU7)</f>
        <v>75.44</v>
      </c>
      <c r="AV6" s="21">
        <f t="shared" ref="AV6:BD6" si="6">IF(AV7="",NA(),AV7)</f>
        <v>60.39</v>
      </c>
      <c r="AW6" s="21">
        <f t="shared" si="6"/>
        <v>71.680000000000007</v>
      </c>
      <c r="AX6" s="21">
        <f t="shared" si="6"/>
        <v>73.84</v>
      </c>
      <c r="AY6" s="21">
        <f t="shared" si="6"/>
        <v>69.95</v>
      </c>
      <c r="AZ6" s="21">
        <f t="shared" si="6"/>
        <v>261.99</v>
      </c>
      <c r="BA6" s="21">
        <f t="shared" si="6"/>
        <v>267.27</v>
      </c>
      <c r="BB6" s="21">
        <f t="shared" si="6"/>
        <v>151.72</v>
      </c>
      <c r="BC6" s="21">
        <f t="shared" si="6"/>
        <v>132.16</v>
      </c>
      <c r="BD6" s="21">
        <f t="shared" si="6"/>
        <v>113.41</v>
      </c>
      <c r="BE6" s="20" t="str">
        <f>IF(BE7="","",IF(BE7="-","【-】","【"&amp;SUBSTITUTE(TEXT(BE7,"#,##0.00"),"-","△")&amp;"】"))</f>
        <v>【114.26】</v>
      </c>
      <c r="BF6" s="20">
        <f>IF(BF7="",NA(),BF7)</f>
        <v>0</v>
      </c>
      <c r="BG6" s="20">
        <f t="shared" ref="BG6:BO6" si="7">IF(BG7="",NA(),BG7)</f>
        <v>0</v>
      </c>
      <c r="BH6" s="20">
        <f t="shared" si="7"/>
        <v>0</v>
      </c>
      <c r="BI6" s="20">
        <f t="shared" si="7"/>
        <v>0</v>
      </c>
      <c r="BJ6" s="20">
        <f t="shared" si="7"/>
        <v>0</v>
      </c>
      <c r="BK6" s="21">
        <f t="shared" si="7"/>
        <v>745.86</v>
      </c>
      <c r="BL6" s="21">
        <f t="shared" si="7"/>
        <v>407.37</v>
      </c>
      <c r="BM6" s="21">
        <f t="shared" si="7"/>
        <v>902.04</v>
      </c>
      <c r="BN6" s="21">
        <f t="shared" si="7"/>
        <v>992.16</v>
      </c>
      <c r="BO6" s="21">
        <f t="shared" si="7"/>
        <v>950.64</v>
      </c>
      <c r="BP6" s="20" t="str">
        <f>IF(BP7="","",IF(BP7="-","【-】","【"&amp;SUBSTITUTE(TEXT(BP7,"#,##0.00"),"-","△")&amp;"】"))</f>
        <v>【876.32】</v>
      </c>
      <c r="BQ6" s="21">
        <f>IF(BQ7="",NA(),BQ7)</f>
        <v>94.74</v>
      </c>
      <c r="BR6" s="21">
        <f t="shared" ref="BR6:BZ6" si="8">IF(BR7="",NA(),BR7)</f>
        <v>93.91</v>
      </c>
      <c r="BS6" s="21">
        <f t="shared" si="8"/>
        <v>91.18</v>
      </c>
      <c r="BT6" s="21">
        <f t="shared" si="8"/>
        <v>100</v>
      </c>
      <c r="BU6" s="21">
        <f t="shared" si="8"/>
        <v>84.71</v>
      </c>
      <c r="BV6" s="21">
        <f t="shared" si="8"/>
        <v>38.090000000000003</v>
      </c>
      <c r="BW6" s="21">
        <f t="shared" si="8"/>
        <v>59.67</v>
      </c>
      <c r="BX6" s="21">
        <f t="shared" si="8"/>
        <v>46.11</v>
      </c>
      <c r="BY6" s="21">
        <f t="shared" si="8"/>
        <v>45.55</v>
      </c>
      <c r="BZ6" s="21">
        <f t="shared" si="8"/>
        <v>38.549999999999997</v>
      </c>
      <c r="CA6" s="20" t="str">
        <f>IF(CA7="","",IF(CA7="-","【-】","【"&amp;SUBSTITUTE(TEXT(CA7,"#,##0.00"),"-","△")&amp;"】"))</f>
        <v>【39.48】</v>
      </c>
      <c r="CB6" s="21">
        <f>IF(CB7="",NA(),CB7)</f>
        <v>277.97000000000003</v>
      </c>
      <c r="CC6" s="21">
        <f t="shared" ref="CC6:CK6" si="9">IF(CC7="",NA(),CC7)</f>
        <v>286.43</v>
      </c>
      <c r="CD6" s="21">
        <f t="shared" si="9"/>
        <v>298.02</v>
      </c>
      <c r="CE6" s="21">
        <f t="shared" si="9"/>
        <v>299.37</v>
      </c>
      <c r="CF6" s="21">
        <f t="shared" si="9"/>
        <v>293.14999999999998</v>
      </c>
      <c r="CG6" s="21">
        <f t="shared" si="9"/>
        <v>609.26</v>
      </c>
      <c r="CH6" s="21">
        <f t="shared" si="9"/>
        <v>406.8</v>
      </c>
      <c r="CI6" s="21">
        <f t="shared" si="9"/>
        <v>336.93</v>
      </c>
      <c r="CJ6" s="21">
        <f t="shared" si="9"/>
        <v>331.17</v>
      </c>
      <c r="CK6" s="21">
        <f t="shared" si="9"/>
        <v>391.34</v>
      </c>
      <c r="CL6" s="20" t="str">
        <f>IF(CL7="","",IF(CL7="-","【-】","【"&amp;SUBSTITUTE(TEXT(CL7,"#,##0.00"),"-","△")&amp;"】"))</f>
        <v>【390.09】</v>
      </c>
      <c r="CM6" s="21">
        <f>IF(CM7="",NA(),CM7)</f>
        <v>36.36</v>
      </c>
      <c r="CN6" s="21">
        <f t="shared" ref="CN6:CV6" si="10">IF(CN7="",NA(),CN7)</f>
        <v>36.36</v>
      </c>
      <c r="CO6" s="21">
        <f t="shared" si="10"/>
        <v>36.36</v>
      </c>
      <c r="CP6" s="21">
        <f t="shared" si="10"/>
        <v>34.549999999999997</v>
      </c>
      <c r="CQ6" s="21">
        <f t="shared" si="10"/>
        <v>40</v>
      </c>
      <c r="CR6" s="21">
        <f t="shared" si="10"/>
        <v>56.29</v>
      </c>
      <c r="CS6" s="21">
        <f t="shared" si="10"/>
        <v>59.69</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54.06</v>
      </c>
      <c r="DD6" s="21">
        <f t="shared" si="11"/>
        <v>67.73</v>
      </c>
      <c r="DE6" s="21">
        <f t="shared" si="11"/>
        <v>82.21</v>
      </c>
      <c r="DF6" s="21">
        <f t="shared" si="11"/>
        <v>82.98</v>
      </c>
      <c r="DG6" s="21">
        <f t="shared" si="11"/>
        <v>82.9</v>
      </c>
      <c r="DH6" s="20" t="str">
        <f>IF(DH7="","",IF(DH7="-","【-】","【"&amp;SUBSTITUTE(TEXT(DH7,"#,##0.00"),"-","△")&amp;"】"))</f>
        <v>【82.62】</v>
      </c>
      <c r="DI6" s="21">
        <f>IF(DI7="",NA(),DI7)</f>
        <v>5.28</v>
      </c>
      <c r="DJ6" s="21">
        <f t="shared" ref="DJ6:DR6" si="12">IF(DJ7="",NA(),DJ7)</f>
        <v>10.56</v>
      </c>
      <c r="DK6" s="21">
        <f t="shared" si="12"/>
        <v>15.84</v>
      </c>
      <c r="DL6" s="21">
        <f t="shared" si="12"/>
        <v>21.12</v>
      </c>
      <c r="DM6" s="21">
        <f t="shared" si="12"/>
        <v>26.83</v>
      </c>
      <c r="DN6" s="21">
        <f t="shared" si="12"/>
        <v>23.54</v>
      </c>
      <c r="DO6" s="21">
        <f t="shared" si="12"/>
        <v>28.45</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152226</v>
      </c>
      <c r="D7" s="23">
        <v>46</v>
      </c>
      <c r="E7" s="23">
        <v>18</v>
      </c>
      <c r="F7" s="23">
        <v>1</v>
      </c>
      <c r="G7" s="23">
        <v>0</v>
      </c>
      <c r="H7" s="23" t="s">
        <v>96</v>
      </c>
      <c r="I7" s="23" t="s">
        <v>97</v>
      </c>
      <c r="J7" s="23" t="s">
        <v>98</v>
      </c>
      <c r="K7" s="23" t="s">
        <v>99</v>
      </c>
      <c r="L7" s="23" t="s">
        <v>100</v>
      </c>
      <c r="M7" s="23" t="s">
        <v>101</v>
      </c>
      <c r="N7" s="24" t="s">
        <v>102</v>
      </c>
      <c r="O7" s="24">
        <v>-8.2899999999999991</v>
      </c>
      <c r="P7" s="24">
        <v>0.05</v>
      </c>
      <c r="Q7" s="24">
        <v>100</v>
      </c>
      <c r="R7" s="24">
        <v>4323</v>
      </c>
      <c r="S7" s="24">
        <v>180440</v>
      </c>
      <c r="T7" s="24">
        <v>973.89</v>
      </c>
      <c r="U7" s="24">
        <v>185.28</v>
      </c>
      <c r="V7" s="24">
        <v>95</v>
      </c>
      <c r="W7" s="24">
        <v>63.52</v>
      </c>
      <c r="X7" s="24">
        <v>1.5</v>
      </c>
      <c r="Y7" s="24">
        <v>149.88999999999999</v>
      </c>
      <c r="Z7" s="24">
        <v>100</v>
      </c>
      <c r="AA7" s="24">
        <v>100.12</v>
      </c>
      <c r="AB7" s="24">
        <v>100</v>
      </c>
      <c r="AC7" s="24">
        <v>100</v>
      </c>
      <c r="AD7" s="24">
        <v>109.67</v>
      </c>
      <c r="AE7" s="24">
        <v>104.53</v>
      </c>
      <c r="AF7" s="24">
        <v>93.57</v>
      </c>
      <c r="AG7" s="24">
        <v>96.48</v>
      </c>
      <c r="AH7" s="24">
        <v>100.84</v>
      </c>
      <c r="AI7" s="24">
        <v>100.11</v>
      </c>
      <c r="AJ7" s="24">
        <v>413.76</v>
      </c>
      <c r="AK7" s="24">
        <v>411.21</v>
      </c>
      <c r="AL7" s="24">
        <v>410.96</v>
      </c>
      <c r="AM7" s="24">
        <v>380.79</v>
      </c>
      <c r="AN7" s="24">
        <v>400.6</v>
      </c>
      <c r="AO7" s="24">
        <v>25.28</v>
      </c>
      <c r="AP7" s="24">
        <v>24.21</v>
      </c>
      <c r="AQ7" s="24">
        <v>293.54000000000002</v>
      </c>
      <c r="AR7" s="24">
        <v>224.6</v>
      </c>
      <c r="AS7" s="24">
        <v>135.16999999999999</v>
      </c>
      <c r="AT7" s="24">
        <v>144.34</v>
      </c>
      <c r="AU7" s="24">
        <v>75.44</v>
      </c>
      <c r="AV7" s="24">
        <v>60.39</v>
      </c>
      <c r="AW7" s="24">
        <v>71.680000000000007</v>
      </c>
      <c r="AX7" s="24">
        <v>73.84</v>
      </c>
      <c r="AY7" s="24">
        <v>69.95</v>
      </c>
      <c r="AZ7" s="24">
        <v>261.99</v>
      </c>
      <c r="BA7" s="24">
        <v>267.27</v>
      </c>
      <c r="BB7" s="24">
        <v>151.72</v>
      </c>
      <c r="BC7" s="24">
        <v>132.16</v>
      </c>
      <c r="BD7" s="24">
        <v>113.41</v>
      </c>
      <c r="BE7" s="24">
        <v>114.26</v>
      </c>
      <c r="BF7" s="24">
        <v>0</v>
      </c>
      <c r="BG7" s="24">
        <v>0</v>
      </c>
      <c r="BH7" s="24">
        <v>0</v>
      </c>
      <c r="BI7" s="24">
        <v>0</v>
      </c>
      <c r="BJ7" s="24">
        <v>0</v>
      </c>
      <c r="BK7" s="24">
        <v>745.86</v>
      </c>
      <c r="BL7" s="24">
        <v>407.37</v>
      </c>
      <c r="BM7" s="24">
        <v>902.04</v>
      </c>
      <c r="BN7" s="24">
        <v>992.16</v>
      </c>
      <c r="BO7" s="24">
        <v>950.64</v>
      </c>
      <c r="BP7" s="24">
        <v>876.32</v>
      </c>
      <c r="BQ7" s="24">
        <v>94.74</v>
      </c>
      <c r="BR7" s="24">
        <v>93.91</v>
      </c>
      <c r="BS7" s="24">
        <v>91.18</v>
      </c>
      <c r="BT7" s="24">
        <v>100</v>
      </c>
      <c r="BU7" s="24">
        <v>84.71</v>
      </c>
      <c r="BV7" s="24">
        <v>38.090000000000003</v>
      </c>
      <c r="BW7" s="24">
        <v>59.67</v>
      </c>
      <c r="BX7" s="24">
        <v>46.11</v>
      </c>
      <c r="BY7" s="24">
        <v>45.55</v>
      </c>
      <c r="BZ7" s="24">
        <v>38.549999999999997</v>
      </c>
      <c r="CA7" s="24">
        <v>39.479999999999997</v>
      </c>
      <c r="CB7" s="24">
        <v>277.97000000000003</v>
      </c>
      <c r="CC7" s="24">
        <v>286.43</v>
      </c>
      <c r="CD7" s="24">
        <v>298.02</v>
      </c>
      <c r="CE7" s="24">
        <v>299.37</v>
      </c>
      <c r="CF7" s="24">
        <v>293.14999999999998</v>
      </c>
      <c r="CG7" s="24">
        <v>609.26</v>
      </c>
      <c r="CH7" s="24">
        <v>406.8</v>
      </c>
      <c r="CI7" s="24">
        <v>336.93</v>
      </c>
      <c r="CJ7" s="24">
        <v>331.17</v>
      </c>
      <c r="CK7" s="24">
        <v>391.34</v>
      </c>
      <c r="CL7" s="24">
        <v>390.09</v>
      </c>
      <c r="CM7" s="24">
        <v>36.36</v>
      </c>
      <c r="CN7" s="24">
        <v>36.36</v>
      </c>
      <c r="CO7" s="24">
        <v>36.36</v>
      </c>
      <c r="CP7" s="24">
        <v>34.549999999999997</v>
      </c>
      <c r="CQ7" s="24">
        <v>40</v>
      </c>
      <c r="CR7" s="24">
        <v>56.29</v>
      </c>
      <c r="CS7" s="24">
        <v>59.69</v>
      </c>
      <c r="CT7" s="24">
        <v>45.36</v>
      </c>
      <c r="CU7" s="24">
        <v>45.93</v>
      </c>
      <c r="CV7" s="24">
        <v>44.52</v>
      </c>
      <c r="CW7" s="24">
        <v>45.56</v>
      </c>
      <c r="CX7" s="24">
        <v>100</v>
      </c>
      <c r="CY7" s="24">
        <v>100</v>
      </c>
      <c r="CZ7" s="24">
        <v>100</v>
      </c>
      <c r="DA7" s="24">
        <v>100</v>
      </c>
      <c r="DB7" s="24">
        <v>100</v>
      </c>
      <c r="DC7" s="24">
        <v>54.06</v>
      </c>
      <c r="DD7" s="24">
        <v>67.73</v>
      </c>
      <c r="DE7" s="24">
        <v>82.21</v>
      </c>
      <c r="DF7" s="24">
        <v>82.98</v>
      </c>
      <c r="DG7" s="24">
        <v>82.9</v>
      </c>
      <c r="DH7" s="24">
        <v>82.62</v>
      </c>
      <c r="DI7" s="24">
        <v>5.28</v>
      </c>
      <c r="DJ7" s="24">
        <v>10.56</v>
      </c>
      <c r="DK7" s="24">
        <v>15.84</v>
      </c>
      <c r="DL7" s="24">
        <v>21.12</v>
      </c>
      <c r="DM7" s="24">
        <v>26.83</v>
      </c>
      <c r="DN7" s="24">
        <v>23.54</v>
      </c>
      <c r="DO7" s="24">
        <v>28.45</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dcterms:modified xsi:type="dcterms:W3CDTF">2026-02-24T07:56:43Z</dcterms:modified>
</cp:coreProperties>
</file>