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aichou\110経営企画課\04_企画経理係\02_決算\01_年次決算\令和6年度決算\下水道事業\100 公営企業に係る経営比較分析表（令和6年度）分析等について\01_提出\02 県内容確認（2.26）\"/>
    </mc:Choice>
  </mc:AlternateContent>
  <xr:revisionPtr revIDLastSave="0" documentId="13_ncr:1_{A40F7FFB-4DD5-4803-B90C-5D5BBA040CCE}" xr6:coauthVersionLast="47" xr6:coauthVersionMax="47" xr10:uidLastSave="{00000000-0000-0000-0000-000000000000}"/>
  <workbookProtection workbookAlgorithmName="SHA-512" workbookHashValue="lbpxHtqRJ0OyW+jhpSRubnZdrdRWTb97FbRCQpcacfg6s9jWsWrppldgqUCd9HeQKajkaqJ+aozK0+mgaE/W6w==" workbookSaltValue="mt/In4fbsTP7mHHKi2EYvw==" workbookSpinCount="100000" lockStructure="1"/>
  <bookViews>
    <workbookView xWindow="8460" yWindow="1110" windowWidth="16755" windowHeight="1455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<sst xmlns="http://schemas.openxmlformats.org/spreadsheetml/2006/main" count="231" uniqueCount="115">
  <si>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</si>
  <si>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</si>
  <si>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</si>
  <si>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</si>
  <si>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</si>
  <si>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</si>
  <si>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</si>
  <si>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</si>
  <si>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</si>
  <si>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</si>
  <si>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</si>
  <si>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</si>
  <si>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</si>
  <si>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</si>
  <si>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</si>
  <si>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</si>
  <si>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</si>
  <si>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</si>
  <si>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</si>
  <si>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</si>
  <si>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</si>
  <si>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</si>
  <si>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</si>
  <si>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</si>
  <si>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</si>
  <si>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</si>
  <si>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</si>
  <si>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</si>
  <si>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</si>
  <si>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</si>
  <si>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</si>
  <si>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</si>
  <si>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</si>
  <si>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</si>
  <si>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</si>
  <si>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</si>
  <si>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</si>
  <si>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</si>
  <si>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</si>
  <si>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</si>
  <si>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</si>
  <si>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</si>
  <si>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</si>
  <si>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</si>
  <si>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</si>
  <si>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</si>
  <si>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</si>
  <si>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</si>
  <si>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</si>
  <si>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</si>
  <si>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</si>
  <si>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</si>
  <si>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</si>
  <si>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</si>
  <si>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</si>
  <si>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</si>
  <si>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</si>
  <si>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</si>
  <si>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</si>
  <si>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</si>
  <si>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</si>
  <si>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</si>
  <si>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</si>
  <si>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</si>
  <si>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</si>
  <si>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</si>
  <si>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</si>
  <si>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</si>
  <si>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</si>
  <si>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</si>
  <si>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</si>
  <si>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</si>
  <si>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</si>
  <si>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</si>
  <si>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</si>
  <si>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</si>
  <si>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</si>
  <si>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</si>
  <si>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</si>
  <si>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</si>
  <si>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</si>
  <si>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</si>
  <si>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</si>
  <si>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</si>
  <si>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</si>
  <si>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</si>
  <si>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</si>
  <si>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</si>
  <si>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</si>
  <si>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</si>
  <si>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</si>
  <si>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</si>
  <si>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</si>
  <si>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</si>
  <si>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</si>
  <si>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</si>
  <si>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上越市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</si>
  <si>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</si>
  <si>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</si>
  <si>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</si>
  <si>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</si>
  <si>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</si>
  <si>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</si>
  <si>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</si>
  <si>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</si>
  <si>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</si>
  <si>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</si>
  <si>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</si>
  <si>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</si>
  <si>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</si>
  <si>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</si>
  <si>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</si>
  <si>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農業集落排水事業は平成19年度を以って整備を完了していますが、最も早く供用開始した施設は、令和4年度末で40年を経過しています。
　管渠施設の耐用年数を迎えていないため、現在は各施設の機能強化工事を計画的に行い、施設全体の長寿命化を進めています。
　また、汚水処理の効率化を図るため、農業集落排水施設と公共下水道を統合する汚水連携事業を進めていきます。</t>
    <phoneticPr fontId="4"/>
  </si>
  <si>
    <t>【経常収支比率】
　経常収益が経常費用を上回ったため、当該比率は100％を超えましたが、経常費用が昨年度よりも増加となり、経常収支比率は減少しました。
【流動比率】
　流動負債が流動資産を上回っているため、下水道使用料等の現金の確保に取り組みます。
【企業債残高対事業規模比率】
　企業債の償還が進み、当該比率は0.00となっています。
【経費回収率】【汚水処理原価】
　汚水処理費用が増加したことで昨年度よりも数値が悪化してしまったため、普及指導や新規接続をとおして有収水量の確保に努めます。
【施設利用率】
　施設の統廃合により、引き続き、当該比率の改善に取り組みます。
【水洗化率】
　新規加入により、当該比率は平均値を上回っています。</t>
    <rPh sb="186" eb="192">
      <t>オスイショリヒヨウ</t>
    </rPh>
    <rPh sb="193" eb="195">
      <t>ゾウカ</t>
    </rPh>
    <rPh sb="200" eb="203">
      <t>サクネンド</t>
    </rPh>
    <rPh sb="206" eb="208">
      <t>スウチ</t>
    </rPh>
    <rPh sb="209" eb="211">
      <t>アッカ</t>
    </rPh>
    <rPh sb="234" eb="238">
      <t>ユウシュウスイリョウ</t>
    </rPh>
    <rPh sb="239" eb="241">
      <t>カクホ</t>
    </rPh>
    <rPh sb="242" eb="243">
      <t>ツト</t>
    </rPh>
    <phoneticPr fontId="4"/>
  </si>
  <si>
    <t>　当市では、令和2年度より公営企業会計に移行（法適化）しています。
　農業集落排水事業は、処理区域内の人口減少の影響により使用料収入の確保が困難であることに加え、老朽化施設の適切な維持管理と施設の長寿命化対策を進めなければなりません。
　上記要因による更新需要の拡大や物価高騰等により、営業費用が増加傾向にあるため、引き続き、集落排水管理組合と連携した啓発により使用料収入の確保を図るとともに、下水道との統合による施設の統廃合を行うなど、事業規模の適正化に努めます。
　また、令和4年度に改定した「上越市下水道事業経営戦略」に基づき、持続可能な下水道事業の経営に向けて、経営健全化の取組を進めます。
　公営企業として経営していく中で、高度な知識・技能を必要としますが、人材確保の困難により、十二分な引継ぎがされていない現状があります。</t>
    <rPh sb="119" eb="121">
      <t>ジョウキ</t>
    </rPh>
    <rPh sb="121" eb="123">
      <t>ヨウイン</t>
    </rPh>
    <rPh sb="126" eb="128">
      <t>コウシン</t>
    </rPh>
    <rPh sb="128" eb="130">
      <t>ジュヨウ</t>
    </rPh>
    <rPh sb="131" eb="133">
      <t>カクダイ</t>
    </rPh>
    <rPh sb="134" eb="136">
      <t>ブッカ</t>
    </rPh>
    <rPh sb="136" eb="138">
      <t>コウトウ</t>
    </rPh>
    <rPh sb="138" eb="139">
      <t>トウ</t>
    </rPh>
    <rPh sb="143" eb="145">
      <t>エイギョウ</t>
    </rPh>
    <rPh sb="145" eb="147">
      <t>ヒヨウ</t>
    </rPh>
    <rPh sb="148" eb="150">
      <t>ゾウカ</t>
    </rPh>
    <rPh sb="150" eb="152">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</si>
</sst>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u/>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8" xfId="0" applyFont="1" applyBorder="1" applyAlignment="1">
      <alignment horizontal="left" vertical="center"/>
    </xf>
    <xf numFmtId="0" fontId="15" fillId="0" borderId="1" xfId="0" applyFont="1" applyBorder="1" applyAlignment="1">
      <alignment horizontal="left" vertical="center"/>
    </xf>
    <xf numFmtId="0" fontId="15" fillId="0" borderId="9"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DB-4CE3-908D-E176236717A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F5DB-4CE3-908D-E176236717A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56.01</c:v>
                </c:pt>
                <c:pt idx="1">
                  <c:v>55.25</c:v>
                </c:pt>
                <c:pt idx="2">
                  <c:v>55.25</c:v>
                </c:pt>
                <c:pt idx="3">
                  <c:v>53.45</c:v>
                </c:pt>
                <c:pt idx="4">
                  <c:v>53.45</c:v>
                </c:pt>
              </c:numCache>
            </c:numRef>
          </c:val>
          <c:extLst>
            <c:ext xmlns:c16="http://schemas.microsoft.com/office/drawing/2014/chart" uri="{C3380CC4-5D6E-409C-BE32-E72D297353CC}">
              <c16:uniqueId val="{00000000-3124-4C79-BEA3-02114CA380A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3124-4C79-BEA3-02114CA380A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94.47</c:v>
                </c:pt>
                <c:pt idx="1">
                  <c:v>94.49</c:v>
                </c:pt>
                <c:pt idx="2">
                  <c:v>94.87</c:v>
                </c:pt>
                <c:pt idx="3">
                  <c:v>95.63</c:v>
                </c:pt>
                <c:pt idx="4">
                  <c:v>95.71</c:v>
                </c:pt>
              </c:numCache>
            </c:numRef>
          </c:val>
          <c:extLst>
            <c:ext xmlns:c16="http://schemas.microsoft.com/office/drawing/2014/chart" uri="{C3380CC4-5D6E-409C-BE32-E72D297353CC}">
              <c16:uniqueId val="{00000000-DB4A-474E-B523-CD8B9F136E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DB4A-474E-B523-CD8B9F136E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c:v>
                </c:pt>
                <c:pt idx="1">
                  <c:v>102.64</c:v>
                </c:pt>
                <c:pt idx="2">
                  <c:v>100.59</c:v>
                </c:pt>
                <c:pt idx="3">
                  <c:v>105.57</c:v>
                </c:pt>
                <c:pt idx="4">
                  <c:v>104.85</c:v>
                </c:pt>
              </c:numCache>
            </c:numRef>
          </c:val>
          <c:extLst>
            <c:ext xmlns:c16="http://schemas.microsoft.com/office/drawing/2014/chart" uri="{C3380CC4-5D6E-409C-BE32-E72D297353CC}">
              <c16:uniqueId val="{00000000-CA7D-4F7B-AA4F-DFB98E7EE84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CA7D-4F7B-AA4F-DFB98E7EE84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4.1100000000000003</c:v>
                </c:pt>
                <c:pt idx="1">
                  <c:v>8.24</c:v>
                </c:pt>
                <c:pt idx="2">
                  <c:v>11.61</c:v>
                </c:pt>
                <c:pt idx="3">
                  <c:v>14.85</c:v>
                </c:pt>
                <c:pt idx="4">
                  <c:v>17.899999999999999</c:v>
                </c:pt>
              </c:numCache>
            </c:numRef>
          </c:val>
          <c:extLst>
            <c:ext xmlns:c16="http://schemas.microsoft.com/office/drawing/2014/chart" uri="{C3380CC4-5D6E-409C-BE32-E72D297353CC}">
              <c16:uniqueId val="{00000000-4787-44E8-98BE-254D9B02279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4787-44E8-98BE-254D9B02279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3B-4A57-A1E2-D885A755A9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573B-4A57-A1E2-D885A755A9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C8-4972-86A9-29D2162049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CC8-4972-86A9-29D2162049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5.73</c:v>
                </c:pt>
                <c:pt idx="1">
                  <c:v>5.12</c:v>
                </c:pt>
                <c:pt idx="2">
                  <c:v>3.47</c:v>
                </c:pt>
                <c:pt idx="3">
                  <c:v>9.01</c:v>
                </c:pt>
                <c:pt idx="4">
                  <c:v>12.02</c:v>
                </c:pt>
              </c:numCache>
            </c:numRef>
          </c:val>
          <c:extLst>
            <c:ext xmlns:c16="http://schemas.microsoft.com/office/drawing/2014/chart" uri="{C3380CC4-5D6E-409C-BE32-E72D297353CC}">
              <c16:uniqueId val="{00000000-AF6D-440B-8C86-32FF2CD661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AF6D-440B-8C86-32FF2CD661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26.24</c:v>
                </c:pt>
                <c:pt idx="1">
                  <c:v>11.62</c:v>
                </c:pt>
                <c:pt idx="2">
                  <c:v>3.06</c:v>
                </c:pt>
                <c:pt idx="3" formatCode="#,##0.00;&quot;△&quot;#,##0.00">
                  <c:v>0</c:v>
                </c:pt>
                <c:pt idx="4" formatCode="#,##0.00;&quot;△&quot;#,##0.00">
                  <c:v>0</c:v>
                </c:pt>
              </c:numCache>
            </c:numRef>
          </c:val>
          <c:extLst>
            <c:ext xmlns:c16="http://schemas.microsoft.com/office/drawing/2014/chart" uri="{C3380CC4-5D6E-409C-BE32-E72D297353CC}">
              <c16:uniqueId val="{00000000-6B3D-4061-951D-DBD6039FE1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6B3D-4061-951D-DBD6039FE1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96.3</c:v>
                </c:pt>
                <c:pt idx="1">
                  <c:v>93.77</c:v>
                </c:pt>
                <c:pt idx="2">
                  <c:v>86.05</c:v>
                </c:pt>
                <c:pt idx="3">
                  <c:v>92.52</c:v>
                </c:pt>
                <c:pt idx="4">
                  <c:v>89.93</c:v>
                </c:pt>
              </c:numCache>
            </c:numRef>
          </c:val>
          <c:extLst>
            <c:ext xmlns:c16="http://schemas.microsoft.com/office/drawing/2014/chart" uri="{C3380CC4-5D6E-409C-BE32-E72D297353CC}">
              <c16:uniqueId val="{00000000-9439-4C0E-BEDA-90E91C104D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9439-4C0E-BEDA-90E91C104D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208.98</c:v>
                </c:pt>
                <c:pt idx="1">
                  <c:v>217.11</c:v>
                </c:pt>
                <c:pt idx="2">
                  <c:v>236.25</c:v>
                </c:pt>
                <c:pt idx="3">
                  <c:v>234.36</c:v>
                </c:pt>
                <c:pt idx="4">
                  <c:v>243.79</c:v>
                </c:pt>
              </c:numCache>
            </c:numRef>
          </c:val>
          <c:extLst>
            <c:ext xmlns:c16="http://schemas.microsoft.com/office/drawing/2014/chart" uri="{C3380CC4-5D6E-409C-BE32-E72D297353CC}">
              <c16:uniqueId val="{00000000-EFF0-43C5-A715-86AC1827B84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EFF0-43C5-A715-86AC1827B84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U54" zoomScaleNormal="100" workbookViewId="0">
      <selection activeCell="CD63" sqref="CD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新潟県　上越市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71" t="s">
        <v>9</v>
      </c>
      <c r="BM7" s="72"/>
      <c r="BN7" s="72"/>
      <c r="BO7" s="72"/>
      <c r="BP7" s="72"/>
      <c r="BQ7" s="72"/>
      <c r="BR7" s="72"/>
      <c r="BS7" s="72"/>
      <c r="BT7" s="72"/>
      <c r="BU7" s="72"/>
      <c r="BV7" s="72"/>
      <c r="BW7" s="72"/>
      <c r="BX7" s="72"/>
      <c r="BY7" s="73"/>
    </row>
    <row r="8" spans="1:78" ht="18.75" customHeight="1" x14ac:dyDescent="0.15">
      <c r="A8" s="2"/>
      <c r="B8" s="67" t="str">
        <f>データ!I6</f>
        <v>法適用</v>
      </c>
      <c r="C8" s="67"/>
      <c r="D8" s="67"/>
      <c r="E8" s="67"/>
      <c r="F8" s="67"/>
      <c r="G8" s="67"/>
      <c r="H8" s="67"/>
      <c r="I8" s="67" t="str">
        <f>データ!J6</f>
        <v>下水道事業</v>
      </c>
      <c r="J8" s="67"/>
      <c r="K8" s="67"/>
      <c r="L8" s="67"/>
      <c r="M8" s="67"/>
      <c r="N8" s="67"/>
      <c r="O8" s="67"/>
      <c r="P8" s="67" t="str">
        <f>データ!K6</f>
        <v>農業集落排水</v>
      </c>
      <c r="Q8" s="67"/>
      <c r="R8" s="67"/>
      <c r="S8" s="67"/>
      <c r="T8" s="67"/>
      <c r="U8" s="67"/>
      <c r="V8" s="67"/>
      <c r="W8" s="67" t="str">
        <f>データ!L6</f>
        <v>F1</v>
      </c>
      <c r="X8" s="67"/>
      <c r="Y8" s="67"/>
      <c r="Z8" s="67"/>
      <c r="AA8" s="67"/>
      <c r="AB8" s="67"/>
      <c r="AC8" s="67"/>
      <c r="AD8" s="68" t="str">
        <f>データ!$M$6</f>
        <v>非設置</v>
      </c>
      <c r="AE8" s="68"/>
      <c r="AF8" s="68"/>
      <c r="AG8" s="68"/>
      <c r="AH8" s="68"/>
      <c r="AI8" s="68"/>
      <c r="AJ8" s="68"/>
      <c r="AK8" s="3"/>
      <c r="AL8" s="42">
        <f>データ!S6</f>
        <v>180440</v>
      </c>
      <c r="AM8" s="42"/>
      <c r="AN8" s="42"/>
      <c r="AO8" s="42"/>
      <c r="AP8" s="42"/>
      <c r="AQ8" s="42"/>
      <c r="AR8" s="42"/>
      <c r="AS8" s="42"/>
      <c r="AT8" s="41">
        <f>データ!T6</f>
        <v>973.89</v>
      </c>
      <c r="AU8" s="41"/>
      <c r="AV8" s="41"/>
      <c r="AW8" s="41"/>
      <c r="AX8" s="41"/>
      <c r="AY8" s="41"/>
      <c r="AZ8" s="41"/>
      <c r="BA8" s="41"/>
      <c r="BB8" s="41">
        <f>データ!U6</f>
        <v>185.28</v>
      </c>
      <c r="BC8" s="41"/>
      <c r="BD8" s="41"/>
      <c r="BE8" s="41"/>
      <c r="BF8" s="41"/>
      <c r="BG8" s="41"/>
      <c r="BH8" s="41"/>
      <c r="BI8" s="41"/>
      <c r="BJ8" s="3"/>
      <c r="BK8" s="3"/>
      <c r="BL8" s="63" t="s">
        <v>10</v>
      </c>
      <c r="BM8" s="64"/>
      <c r="BN8" s="65" t="s">
        <v>11</v>
      </c>
      <c r="BO8" s="65"/>
      <c r="BP8" s="65"/>
      <c r="BQ8" s="65"/>
      <c r="BR8" s="65"/>
      <c r="BS8" s="65"/>
      <c r="BT8" s="65"/>
      <c r="BU8" s="65"/>
      <c r="BV8" s="65"/>
      <c r="BW8" s="65"/>
      <c r="BX8" s="65"/>
      <c r="BY8" s="66"/>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44" t="s">
        <v>20</v>
      </c>
      <c r="BM9" s="45"/>
      <c r="BN9" s="52" t="s">
        <v>21</v>
      </c>
      <c r="BO9" s="52"/>
      <c r="BP9" s="52"/>
      <c r="BQ9" s="52"/>
      <c r="BR9" s="52"/>
      <c r="BS9" s="52"/>
      <c r="BT9" s="52"/>
      <c r="BU9" s="52"/>
      <c r="BV9" s="52"/>
      <c r="BW9" s="52"/>
      <c r="BX9" s="52"/>
      <c r="BY9" s="53"/>
    </row>
    <row r="10" spans="1:78" ht="18.75" customHeight="1" x14ac:dyDescent="0.15">
      <c r="A10" s="2"/>
      <c r="B10" s="41" t="str">
        <f>データ!N6</f>
        <v>-</v>
      </c>
      <c r="C10" s="41"/>
      <c r="D10" s="41"/>
      <c r="E10" s="41"/>
      <c r="F10" s="41"/>
      <c r="G10" s="41"/>
      <c r="H10" s="41"/>
      <c r="I10" s="41">
        <f>データ!O6</f>
        <v>70.27</v>
      </c>
      <c r="J10" s="41"/>
      <c r="K10" s="41"/>
      <c r="L10" s="41"/>
      <c r="M10" s="41"/>
      <c r="N10" s="41"/>
      <c r="O10" s="41"/>
      <c r="P10" s="41">
        <f>データ!P6</f>
        <v>14.78</v>
      </c>
      <c r="Q10" s="41"/>
      <c r="R10" s="41"/>
      <c r="S10" s="41"/>
      <c r="T10" s="41"/>
      <c r="U10" s="41"/>
      <c r="V10" s="41"/>
      <c r="W10" s="41">
        <f>データ!Q6</f>
        <v>94.09</v>
      </c>
      <c r="X10" s="41"/>
      <c r="Y10" s="41"/>
      <c r="Z10" s="41"/>
      <c r="AA10" s="41"/>
      <c r="AB10" s="41"/>
      <c r="AC10" s="41"/>
      <c r="AD10" s="42">
        <f>データ!R6</f>
        <v>4205</v>
      </c>
      <c r="AE10" s="42"/>
      <c r="AF10" s="42"/>
      <c r="AG10" s="42"/>
      <c r="AH10" s="42"/>
      <c r="AI10" s="42"/>
      <c r="AJ10" s="42"/>
      <c r="AK10" s="2"/>
      <c r="AL10" s="42">
        <f>データ!V6</f>
        <v>26519</v>
      </c>
      <c r="AM10" s="42"/>
      <c r="AN10" s="42"/>
      <c r="AO10" s="42"/>
      <c r="AP10" s="42"/>
      <c r="AQ10" s="42"/>
      <c r="AR10" s="42"/>
      <c r="AS10" s="42"/>
      <c r="AT10" s="41">
        <f>データ!W6</f>
        <v>27.21</v>
      </c>
      <c r="AU10" s="41"/>
      <c r="AV10" s="41"/>
      <c r="AW10" s="41"/>
      <c r="AX10" s="41"/>
      <c r="AY10" s="41"/>
      <c r="AZ10" s="41"/>
      <c r="BA10" s="41"/>
      <c r="BB10" s="41">
        <f>データ!X6</f>
        <v>974.6</v>
      </c>
      <c r="BC10" s="41"/>
      <c r="BD10" s="41"/>
      <c r="BE10" s="41"/>
      <c r="BF10" s="41"/>
      <c r="BG10" s="41"/>
      <c r="BH10" s="41"/>
      <c r="BI10" s="41"/>
      <c r="BJ10" s="2"/>
      <c r="BK10" s="2"/>
      <c r="BL10" s="54" t="s">
        <v>22</v>
      </c>
      <c r="BM10" s="55"/>
      <c r="BN10" s="56" t="s">
        <v>23</v>
      </c>
      <c r="BO10" s="56"/>
      <c r="BP10" s="56"/>
      <c r="BQ10" s="56"/>
      <c r="BR10" s="56"/>
      <c r="BS10" s="56"/>
      <c r="BT10" s="56"/>
      <c r="BU10" s="56"/>
      <c r="BV10" s="56"/>
      <c r="BW10" s="56"/>
      <c r="BX10" s="56"/>
      <c r="BY10" s="5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6" t="s">
        <v>26</v>
      </c>
      <c r="BM14" s="47"/>
      <c r="BN14" s="47"/>
      <c r="BO14" s="47"/>
      <c r="BP14" s="47"/>
      <c r="BQ14" s="47"/>
      <c r="BR14" s="47"/>
      <c r="BS14" s="47"/>
      <c r="BT14" s="47"/>
      <c r="BU14" s="47"/>
      <c r="BV14" s="47"/>
      <c r="BW14" s="47"/>
      <c r="BX14" s="47"/>
      <c r="BY14" s="47"/>
      <c r="BZ14" s="48"/>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9"/>
      <c r="BM15" s="50"/>
      <c r="BN15" s="50"/>
      <c r="BO15" s="50"/>
      <c r="BP15" s="50"/>
      <c r="BQ15" s="50"/>
      <c r="BR15" s="50"/>
      <c r="BS15" s="50"/>
      <c r="BT15" s="50"/>
      <c r="BU15" s="50"/>
      <c r="BV15" s="50"/>
      <c r="BW15" s="50"/>
      <c r="BX15" s="50"/>
      <c r="BY15" s="50"/>
      <c r="BZ15" s="5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6" t="s">
        <v>27</v>
      </c>
      <c r="BM45" s="47"/>
      <c r="BN45" s="47"/>
      <c r="BO45" s="47"/>
      <c r="BP45" s="47"/>
      <c r="BQ45" s="47"/>
      <c r="BR45" s="47"/>
      <c r="BS45" s="47"/>
      <c r="BT45" s="47"/>
      <c r="BU45" s="47"/>
      <c r="BV45" s="47"/>
      <c r="BW45" s="47"/>
      <c r="BX45" s="47"/>
      <c r="BY45" s="47"/>
      <c r="BZ45" s="4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9"/>
      <c r="BM46" s="50"/>
      <c r="BN46" s="50"/>
      <c r="BO46" s="50"/>
      <c r="BP46" s="50"/>
      <c r="BQ46" s="50"/>
      <c r="BR46" s="50"/>
      <c r="BS46" s="50"/>
      <c r="BT46" s="50"/>
      <c r="BU46" s="50"/>
      <c r="BV46" s="50"/>
      <c r="BW46" s="50"/>
      <c r="BX46" s="50"/>
      <c r="BY46" s="50"/>
      <c r="BZ46" s="5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0" t="s">
        <v>30</v>
      </c>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AucWRvBU3hSCZ+gOUhuJcOlxf7VVUlbT/aYZWq7lg4dR78gUn7rF/WOolMZ8Q4aV5l0syG74VOZy59qKLdR8g==" saltValue="WmMSqIwbFcQYfwWmSKzV4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5" t="s">
        <v>52</v>
      </c>
      <c r="I3" s="76"/>
      <c r="J3" s="76"/>
      <c r="K3" s="76"/>
      <c r="L3" s="76"/>
      <c r="M3" s="76"/>
      <c r="N3" s="76"/>
      <c r="O3" s="76"/>
      <c r="P3" s="76"/>
      <c r="Q3" s="76"/>
      <c r="R3" s="76"/>
      <c r="S3" s="76"/>
      <c r="T3" s="76"/>
      <c r="U3" s="76"/>
      <c r="V3" s="76"/>
      <c r="W3" s="76"/>
      <c r="X3" s="77"/>
      <c r="Y3" s="81" t="s">
        <v>53</v>
      </c>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t="s">
        <v>54</v>
      </c>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row>
    <row r="4" spans="1:148" x14ac:dyDescent="0.15">
      <c r="A4" s="14" t="s">
        <v>55</v>
      </c>
      <c r="B4" s="16"/>
      <c r="C4" s="16"/>
      <c r="D4" s="16"/>
      <c r="E4" s="16"/>
      <c r="F4" s="16"/>
      <c r="G4" s="16"/>
      <c r="H4" s="78"/>
      <c r="I4" s="79"/>
      <c r="J4" s="79"/>
      <c r="K4" s="79"/>
      <c r="L4" s="79"/>
      <c r="M4" s="79"/>
      <c r="N4" s="79"/>
      <c r="O4" s="79"/>
      <c r="P4" s="79"/>
      <c r="Q4" s="79"/>
      <c r="R4" s="79"/>
      <c r="S4" s="79"/>
      <c r="T4" s="79"/>
      <c r="U4" s="79"/>
      <c r="V4" s="79"/>
      <c r="W4" s="79"/>
      <c r="X4" s="80"/>
      <c r="Y4" s="74" t="s">
        <v>56</v>
      </c>
      <c r="Z4" s="74"/>
      <c r="AA4" s="74"/>
      <c r="AB4" s="74"/>
      <c r="AC4" s="74"/>
      <c r="AD4" s="74"/>
      <c r="AE4" s="74"/>
      <c r="AF4" s="74"/>
      <c r="AG4" s="74"/>
      <c r="AH4" s="74"/>
      <c r="AI4" s="74"/>
      <c r="AJ4" s="74" t="s">
        <v>57</v>
      </c>
      <c r="AK4" s="74"/>
      <c r="AL4" s="74"/>
      <c r="AM4" s="74"/>
      <c r="AN4" s="74"/>
      <c r="AO4" s="74"/>
      <c r="AP4" s="74"/>
      <c r="AQ4" s="74"/>
      <c r="AR4" s="74"/>
      <c r="AS4" s="74"/>
      <c r="AT4" s="74"/>
      <c r="AU4" s="74" t="s">
        <v>58</v>
      </c>
      <c r="AV4" s="74"/>
      <c r="AW4" s="74"/>
      <c r="AX4" s="74"/>
      <c r="AY4" s="74"/>
      <c r="AZ4" s="74"/>
      <c r="BA4" s="74"/>
      <c r="BB4" s="74"/>
      <c r="BC4" s="74"/>
      <c r="BD4" s="74"/>
      <c r="BE4" s="74"/>
      <c r="BF4" s="74" t="s">
        <v>59</v>
      </c>
      <c r="BG4" s="74"/>
      <c r="BH4" s="74"/>
      <c r="BI4" s="74"/>
      <c r="BJ4" s="74"/>
      <c r="BK4" s="74"/>
      <c r="BL4" s="74"/>
      <c r="BM4" s="74"/>
      <c r="BN4" s="74"/>
      <c r="BO4" s="74"/>
      <c r="BP4" s="74"/>
      <c r="BQ4" s="74" t="s">
        <v>60</v>
      </c>
      <c r="BR4" s="74"/>
      <c r="BS4" s="74"/>
      <c r="BT4" s="74"/>
      <c r="BU4" s="74"/>
      <c r="BV4" s="74"/>
      <c r="BW4" s="74"/>
      <c r="BX4" s="74"/>
      <c r="BY4" s="74"/>
      <c r="BZ4" s="74"/>
      <c r="CA4" s="74"/>
      <c r="CB4" s="74" t="s">
        <v>61</v>
      </c>
      <c r="CC4" s="74"/>
      <c r="CD4" s="74"/>
      <c r="CE4" s="74"/>
      <c r="CF4" s="74"/>
      <c r="CG4" s="74"/>
      <c r="CH4" s="74"/>
      <c r="CI4" s="74"/>
      <c r="CJ4" s="74"/>
      <c r="CK4" s="74"/>
      <c r="CL4" s="74"/>
      <c r="CM4" s="74" t="s">
        <v>62</v>
      </c>
      <c r="CN4" s="74"/>
      <c r="CO4" s="74"/>
      <c r="CP4" s="74"/>
      <c r="CQ4" s="74"/>
      <c r="CR4" s="74"/>
      <c r="CS4" s="74"/>
      <c r="CT4" s="74"/>
      <c r="CU4" s="74"/>
      <c r="CV4" s="74"/>
      <c r="CW4" s="74"/>
      <c r="CX4" s="74" t="s">
        <v>63</v>
      </c>
      <c r="CY4" s="74"/>
      <c r="CZ4" s="74"/>
      <c r="DA4" s="74"/>
      <c r="DB4" s="74"/>
      <c r="DC4" s="74"/>
      <c r="DD4" s="74"/>
      <c r="DE4" s="74"/>
      <c r="DF4" s="74"/>
      <c r="DG4" s="74"/>
      <c r="DH4" s="74"/>
      <c r="DI4" s="74" t="s">
        <v>64</v>
      </c>
      <c r="DJ4" s="74"/>
      <c r="DK4" s="74"/>
      <c r="DL4" s="74"/>
      <c r="DM4" s="74"/>
      <c r="DN4" s="74"/>
      <c r="DO4" s="74"/>
      <c r="DP4" s="74"/>
      <c r="DQ4" s="74"/>
      <c r="DR4" s="74"/>
      <c r="DS4" s="74"/>
      <c r="DT4" s="74" t="s">
        <v>65</v>
      </c>
      <c r="DU4" s="74"/>
      <c r="DV4" s="74"/>
      <c r="DW4" s="74"/>
      <c r="DX4" s="74"/>
      <c r="DY4" s="74"/>
      <c r="DZ4" s="74"/>
      <c r="EA4" s="74"/>
      <c r="EB4" s="74"/>
      <c r="EC4" s="74"/>
      <c r="ED4" s="74"/>
      <c r="EE4" s="74" t="s">
        <v>66</v>
      </c>
      <c r="EF4" s="74"/>
      <c r="EG4" s="74"/>
      <c r="EH4" s="74"/>
      <c r="EI4" s="74"/>
      <c r="EJ4" s="74"/>
      <c r="EK4" s="74"/>
      <c r="EL4" s="74"/>
      <c r="EM4" s="74"/>
      <c r="EN4" s="74"/>
      <c r="EO4" s="74"/>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152226</v>
      </c>
      <c r="D6" s="19">
        <f t="shared" si="3"/>
        <v>46</v>
      </c>
      <c r="E6" s="19">
        <f t="shared" si="3"/>
        <v>17</v>
      </c>
      <c r="F6" s="19">
        <f t="shared" si="3"/>
        <v>5</v>
      </c>
      <c r="G6" s="19">
        <f t="shared" si="3"/>
        <v>0</v>
      </c>
      <c r="H6" s="19" t="str">
        <f t="shared" si="3"/>
        <v>新潟県　上越市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70.27</v>
      </c>
      <c r="P6" s="20">
        <f t="shared" si="3"/>
        <v>14.78</v>
      </c>
      <c r="Q6" s="20">
        <f t="shared" si="3"/>
        <v>94.09</v>
      </c>
      <c r="R6" s="20">
        <f t="shared" si="3"/>
        <v>4205</v>
      </c>
      <c r="S6" s="20">
        <f t="shared" si="3"/>
        <v>180440</v>
      </c>
      <c r="T6" s="20">
        <f t="shared" si="3"/>
        <v>973.89</v>
      </c>
      <c r="U6" s="20">
        <f t="shared" si="3"/>
        <v>185.28</v>
      </c>
      <c r="V6" s="20">
        <f t="shared" si="3"/>
        <v>26519</v>
      </c>
      <c r="W6" s="20">
        <f t="shared" si="3"/>
        <v>27.21</v>
      </c>
      <c r="X6" s="20">
        <f t="shared" si="3"/>
        <v>974.6</v>
      </c>
      <c r="Y6" s="21">
        <f>IF(Y7="",NA(),Y7)</f>
        <v>100.7</v>
      </c>
      <c r="Z6" s="21">
        <f t="shared" ref="Z6:AH6" si="4">IF(Z7="",NA(),Z7)</f>
        <v>102.64</v>
      </c>
      <c r="AA6" s="21">
        <f t="shared" si="4"/>
        <v>100.59</v>
      </c>
      <c r="AB6" s="21">
        <f t="shared" si="4"/>
        <v>105.57</v>
      </c>
      <c r="AC6" s="21">
        <f t="shared" si="4"/>
        <v>104.85</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5.73</v>
      </c>
      <c r="AV6" s="21">
        <f t="shared" ref="AV6:BD6" si="6">IF(AV7="",NA(),AV7)</f>
        <v>5.12</v>
      </c>
      <c r="AW6" s="21">
        <f t="shared" si="6"/>
        <v>3.47</v>
      </c>
      <c r="AX6" s="21">
        <f t="shared" si="6"/>
        <v>9.01</v>
      </c>
      <c r="AY6" s="21">
        <f t="shared" si="6"/>
        <v>12.02</v>
      </c>
      <c r="AZ6" s="21">
        <f t="shared" si="6"/>
        <v>37.24</v>
      </c>
      <c r="BA6" s="21">
        <f t="shared" si="6"/>
        <v>33.58</v>
      </c>
      <c r="BB6" s="21">
        <f t="shared" si="6"/>
        <v>35.42</v>
      </c>
      <c r="BC6" s="21">
        <f t="shared" si="6"/>
        <v>39.82</v>
      </c>
      <c r="BD6" s="21">
        <f t="shared" si="6"/>
        <v>41.03</v>
      </c>
      <c r="BE6" s="20" t="str">
        <f>IF(BE7="","",IF(BE7="-","【-】","【"&amp;SUBSTITUTE(TEXT(BE7,"#,##0.00"),"-","△")&amp;"】"))</f>
        <v>【47.19】</v>
      </c>
      <c r="BF6" s="21">
        <f>IF(BF7="",NA(),BF7)</f>
        <v>26.24</v>
      </c>
      <c r="BG6" s="21">
        <f t="shared" ref="BG6:BO6" si="7">IF(BG7="",NA(),BG7)</f>
        <v>11.62</v>
      </c>
      <c r="BH6" s="21">
        <f t="shared" si="7"/>
        <v>3.06</v>
      </c>
      <c r="BI6" s="20">
        <f t="shared" si="7"/>
        <v>0</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96.3</v>
      </c>
      <c r="BR6" s="21">
        <f t="shared" ref="BR6:BZ6" si="8">IF(BR7="",NA(),BR7)</f>
        <v>93.77</v>
      </c>
      <c r="BS6" s="21">
        <f t="shared" si="8"/>
        <v>86.05</v>
      </c>
      <c r="BT6" s="21">
        <f t="shared" si="8"/>
        <v>92.52</v>
      </c>
      <c r="BU6" s="21">
        <f t="shared" si="8"/>
        <v>89.93</v>
      </c>
      <c r="BV6" s="21">
        <f t="shared" si="8"/>
        <v>68.11</v>
      </c>
      <c r="BW6" s="21">
        <f t="shared" si="8"/>
        <v>67.23</v>
      </c>
      <c r="BX6" s="21">
        <f t="shared" si="8"/>
        <v>61.82</v>
      </c>
      <c r="BY6" s="21">
        <f t="shared" si="8"/>
        <v>61.15</v>
      </c>
      <c r="BZ6" s="21">
        <f t="shared" si="8"/>
        <v>58.41</v>
      </c>
      <c r="CA6" s="20" t="str">
        <f>IF(CA7="","",IF(CA7="-","【-】","【"&amp;SUBSTITUTE(TEXT(CA7,"#,##0.00"),"-","△")&amp;"】"))</f>
        <v>【54.51】</v>
      </c>
      <c r="CB6" s="21">
        <f>IF(CB7="",NA(),CB7)</f>
        <v>208.98</v>
      </c>
      <c r="CC6" s="21">
        <f t="shared" ref="CC6:CK6" si="9">IF(CC7="",NA(),CC7)</f>
        <v>217.11</v>
      </c>
      <c r="CD6" s="21">
        <f t="shared" si="9"/>
        <v>236.25</v>
      </c>
      <c r="CE6" s="21">
        <f t="shared" si="9"/>
        <v>234.36</v>
      </c>
      <c r="CF6" s="21">
        <f t="shared" si="9"/>
        <v>243.79</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56.01</v>
      </c>
      <c r="CN6" s="21">
        <f t="shared" ref="CN6:CV6" si="10">IF(CN7="",NA(),CN7)</f>
        <v>55.25</v>
      </c>
      <c r="CO6" s="21">
        <f t="shared" si="10"/>
        <v>55.25</v>
      </c>
      <c r="CP6" s="21">
        <f t="shared" si="10"/>
        <v>53.45</v>
      </c>
      <c r="CQ6" s="21">
        <f t="shared" si="10"/>
        <v>53.45</v>
      </c>
      <c r="CR6" s="21">
        <f t="shared" si="10"/>
        <v>55.26</v>
      </c>
      <c r="CS6" s="21">
        <f t="shared" si="10"/>
        <v>54.54</v>
      </c>
      <c r="CT6" s="21">
        <f t="shared" si="10"/>
        <v>52.9</v>
      </c>
      <c r="CU6" s="21">
        <f t="shared" si="10"/>
        <v>52.63</v>
      </c>
      <c r="CV6" s="21">
        <f t="shared" si="10"/>
        <v>52.34</v>
      </c>
      <c r="CW6" s="20" t="str">
        <f>IF(CW7="","",IF(CW7="-","【-】","【"&amp;SUBSTITUTE(TEXT(CW7,"#,##0.00"),"-","△")&amp;"】"))</f>
        <v>【49.92】</v>
      </c>
      <c r="CX6" s="21">
        <f>IF(CX7="",NA(),CX7)</f>
        <v>94.47</v>
      </c>
      <c r="CY6" s="21">
        <f t="shared" ref="CY6:DG6" si="11">IF(CY7="",NA(),CY7)</f>
        <v>94.49</v>
      </c>
      <c r="CZ6" s="21">
        <f t="shared" si="11"/>
        <v>94.87</v>
      </c>
      <c r="DA6" s="21">
        <f t="shared" si="11"/>
        <v>95.63</v>
      </c>
      <c r="DB6" s="21">
        <f t="shared" si="11"/>
        <v>95.71</v>
      </c>
      <c r="DC6" s="21">
        <f t="shared" si="11"/>
        <v>90.52</v>
      </c>
      <c r="DD6" s="21">
        <f t="shared" si="11"/>
        <v>90.3</v>
      </c>
      <c r="DE6" s="21">
        <f t="shared" si="11"/>
        <v>90.3</v>
      </c>
      <c r="DF6" s="21">
        <f t="shared" si="11"/>
        <v>90.32</v>
      </c>
      <c r="DG6" s="21">
        <f t="shared" si="11"/>
        <v>90.05</v>
      </c>
      <c r="DH6" s="20" t="str">
        <f>IF(DH7="","",IF(DH7="-","【-】","【"&amp;SUBSTITUTE(TEXT(DH7,"#,##0.00"),"-","△")&amp;"】"))</f>
        <v>【87.80】</v>
      </c>
      <c r="DI6" s="21">
        <f>IF(DI7="",NA(),DI7)</f>
        <v>4.1100000000000003</v>
      </c>
      <c r="DJ6" s="21">
        <f t="shared" ref="DJ6:DR6" si="12">IF(DJ7="",NA(),DJ7)</f>
        <v>8.24</v>
      </c>
      <c r="DK6" s="21">
        <f t="shared" si="12"/>
        <v>11.61</v>
      </c>
      <c r="DL6" s="21">
        <f t="shared" si="12"/>
        <v>14.85</v>
      </c>
      <c r="DM6" s="21">
        <f t="shared" si="12"/>
        <v>17.899999999999999</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152226</v>
      </c>
      <c r="D7" s="23">
        <v>46</v>
      </c>
      <c r="E7" s="23">
        <v>17</v>
      </c>
      <c r="F7" s="23">
        <v>5</v>
      </c>
      <c r="G7" s="23">
        <v>0</v>
      </c>
      <c r="H7" s="23" t="s">
        <v>96</v>
      </c>
      <c r="I7" s="23" t="s">
        <v>97</v>
      </c>
      <c r="J7" s="23" t="s">
        <v>98</v>
      </c>
      <c r="K7" s="23" t="s">
        <v>99</v>
      </c>
      <c r="L7" s="23" t="s">
        <v>100</v>
      </c>
      <c r="M7" s="23" t="s">
        <v>101</v>
      </c>
      <c r="N7" s="24" t="s">
        <v>102</v>
      </c>
      <c r="O7" s="24">
        <v>70.27</v>
      </c>
      <c r="P7" s="24">
        <v>14.78</v>
      </c>
      <c r="Q7" s="24">
        <v>94.09</v>
      </c>
      <c r="R7" s="24">
        <v>4205</v>
      </c>
      <c r="S7" s="24">
        <v>180440</v>
      </c>
      <c r="T7" s="24">
        <v>973.89</v>
      </c>
      <c r="U7" s="24">
        <v>185.28</v>
      </c>
      <c r="V7" s="24">
        <v>26519</v>
      </c>
      <c r="W7" s="24">
        <v>27.21</v>
      </c>
      <c r="X7" s="24">
        <v>974.6</v>
      </c>
      <c r="Y7" s="24">
        <v>100.7</v>
      </c>
      <c r="Z7" s="24">
        <v>102.64</v>
      </c>
      <c r="AA7" s="24">
        <v>100.59</v>
      </c>
      <c r="AB7" s="24">
        <v>105.57</v>
      </c>
      <c r="AC7" s="24">
        <v>104.85</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5.73</v>
      </c>
      <c r="AV7" s="24">
        <v>5.12</v>
      </c>
      <c r="AW7" s="24">
        <v>3.47</v>
      </c>
      <c r="AX7" s="24">
        <v>9.01</v>
      </c>
      <c r="AY7" s="24">
        <v>12.02</v>
      </c>
      <c r="AZ7" s="24">
        <v>37.24</v>
      </c>
      <c r="BA7" s="24">
        <v>33.58</v>
      </c>
      <c r="BB7" s="24">
        <v>35.42</v>
      </c>
      <c r="BC7" s="24">
        <v>39.82</v>
      </c>
      <c r="BD7" s="24">
        <v>41.03</v>
      </c>
      <c r="BE7" s="24">
        <v>47.19</v>
      </c>
      <c r="BF7" s="24">
        <v>26.24</v>
      </c>
      <c r="BG7" s="24">
        <v>11.62</v>
      </c>
      <c r="BH7" s="24">
        <v>3.06</v>
      </c>
      <c r="BI7" s="24">
        <v>0</v>
      </c>
      <c r="BJ7" s="24">
        <v>0</v>
      </c>
      <c r="BK7" s="24">
        <v>783.8</v>
      </c>
      <c r="BL7" s="24">
        <v>778.81</v>
      </c>
      <c r="BM7" s="24">
        <v>718.49</v>
      </c>
      <c r="BN7" s="24">
        <v>743.31</v>
      </c>
      <c r="BO7" s="24">
        <v>796.8</v>
      </c>
      <c r="BP7" s="24">
        <v>798.1</v>
      </c>
      <c r="BQ7" s="24">
        <v>96.3</v>
      </c>
      <c r="BR7" s="24">
        <v>93.77</v>
      </c>
      <c r="BS7" s="24">
        <v>86.05</v>
      </c>
      <c r="BT7" s="24">
        <v>92.52</v>
      </c>
      <c r="BU7" s="24">
        <v>89.93</v>
      </c>
      <c r="BV7" s="24">
        <v>68.11</v>
      </c>
      <c r="BW7" s="24">
        <v>67.23</v>
      </c>
      <c r="BX7" s="24">
        <v>61.82</v>
      </c>
      <c r="BY7" s="24">
        <v>61.15</v>
      </c>
      <c r="BZ7" s="24">
        <v>58.41</v>
      </c>
      <c r="CA7" s="24">
        <v>54.51</v>
      </c>
      <c r="CB7" s="24">
        <v>208.98</v>
      </c>
      <c r="CC7" s="24">
        <v>217.11</v>
      </c>
      <c r="CD7" s="24">
        <v>236.25</v>
      </c>
      <c r="CE7" s="24">
        <v>234.36</v>
      </c>
      <c r="CF7" s="24">
        <v>243.79</v>
      </c>
      <c r="CG7" s="24">
        <v>222.41</v>
      </c>
      <c r="CH7" s="24">
        <v>228.21</v>
      </c>
      <c r="CI7" s="24">
        <v>246.9</v>
      </c>
      <c r="CJ7" s="24">
        <v>250.43</v>
      </c>
      <c r="CK7" s="24">
        <v>267.33999999999997</v>
      </c>
      <c r="CL7" s="24">
        <v>286.33</v>
      </c>
      <c r="CM7" s="24">
        <v>56.01</v>
      </c>
      <c r="CN7" s="24">
        <v>55.25</v>
      </c>
      <c r="CO7" s="24">
        <v>55.25</v>
      </c>
      <c r="CP7" s="24">
        <v>53.45</v>
      </c>
      <c r="CQ7" s="24">
        <v>53.45</v>
      </c>
      <c r="CR7" s="24">
        <v>55.26</v>
      </c>
      <c r="CS7" s="24">
        <v>54.54</v>
      </c>
      <c r="CT7" s="24">
        <v>52.9</v>
      </c>
      <c r="CU7" s="24">
        <v>52.63</v>
      </c>
      <c r="CV7" s="24">
        <v>52.34</v>
      </c>
      <c r="CW7" s="24">
        <v>49.92</v>
      </c>
      <c r="CX7" s="24">
        <v>94.47</v>
      </c>
      <c r="CY7" s="24">
        <v>94.49</v>
      </c>
      <c r="CZ7" s="24">
        <v>94.87</v>
      </c>
      <c r="DA7" s="24">
        <v>95.63</v>
      </c>
      <c r="DB7" s="24">
        <v>95.71</v>
      </c>
      <c r="DC7" s="24">
        <v>90.52</v>
      </c>
      <c r="DD7" s="24">
        <v>90.3</v>
      </c>
      <c r="DE7" s="24">
        <v>90.3</v>
      </c>
      <c r="DF7" s="24">
        <v>90.32</v>
      </c>
      <c r="DG7" s="24">
        <v>90.05</v>
      </c>
      <c r="DH7" s="24">
        <v>87.8</v>
      </c>
      <c r="DI7" s="24">
        <v>4.1100000000000003</v>
      </c>
      <c r="DJ7" s="24">
        <v>8.24</v>
      </c>
      <c r="DK7" s="24">
        <v>11.61</v>
      </c>
      <c r="DL7" s="24">
        <v>14.85</v>
      </c>
      <c r="DM7" s="24">
        <v>17.899999999999999</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大矢 拓海</cp:lastModifiedBy>
  <dcterms:modified xsi:type="dcterms:W3CDTF">2026-02-24T07:58:01Z</dcterms:modified>
</cp:coreProperties>
</file>