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olive\契約検査課$\検査係\35 工事成績評定見直し\R7.4～_成績評定（土木・港湾）（週休2日適用工事）\R7.4.1～週休2日適用工事様式（自動計算）\"/>
    </mc:Choice>
  </mc:AlternateContent>
  <bookViews>
    <workbookView xWindow="0" yWindow="0" windowWidth="14355" windowHeight="7965" activeTab="1"/>
  </bookViews>
  <sheets>
    <sheet name="03品質一覧表" sheetId="3" r:id="rId1"/>
    <sheet name="⓷" sheetId="6" r:id="rId2"/>
    <sheet name="④" sheetId="7" r:id="rId3"/>
    <sheet name="⑤" sheetId="8" r:id="rId4"/>
    <sheet name="⑥" sheetId="9" r:id="rId5"/>
    <sheet name="⑦" sheetId="10" r:id="rId6"/>
    <sheet name="⑧" sheetId="11" r:id="rId7"/>
    <sheet name="⑨" sheetId="13" r:id="rId8"/>
    <sheet name="⑩" sheetId="14" r:id="rId9"/>
    <sheet name="⑪" sheetId="15" r:id="rId10"/>
    <sheet name="⑫" sheetId="16" r:id="rId11"/>
    <sheet name="⑬" sheetId="18" r:id="rId12"/>
    <sheet name="⑭" sheetId="19" r:id="rId13"/>
    <sheet name="⑮" sheetId="20" r:id="rId14"/>
    <sheet name="⑯" sheetId="21" r:id="rId15"/>
    <sheet name="⑰" sheetId="22" r:id="rId16"/>
    <sheet name="⑱" sheetId="25" r:id="rId17"/>
    <sheet name="⑲" sheetId="26" r:id="rId18"/>
    <sheet name="⑳" sheetId="27" r:id="rId19"/>
    <sheet name="㉑" sheetId="28" r:id="rId20"/>
    <sheet name="㉒" sheetId="29" r:id="rId21"/>
    <sheet name="㉓" sheetId="30" r:id="rId22"/>
    <sheet name="㉔" sheetId="32" r:id="rId23"/>
    <sheet name="㉕" sheetId="33" r:id="rId24"/>
    <sheet name="㉖" sheetId="31" r:id="rId25"/>
  </sheets>
  <definedNames>
    <definedName name="_xlnm.Print_Area" localSheetId="0">'03品質一覧表'!$A$1:$U$27</definedName>
    <definedName name="_xlnm.Print_Area" localSheetId="1">'⓷'!$A$1:$N$62</definedName>
    <definedName name="_xlnm.Print_Area" localSheetId="2">④!$A$1:$N$59</definedName>
    <definedName name="_xlnm.Print_Area" localSheetId="3">⑤!$A$1:$N$54</definedName>
    <definedName name="_xlnm.Print_Area" localSheetId="4">⑥!$A$1:$N$86</definedName>
    <definedName name="_xlnm.Print_Area" localSheetId="5">⑦!$A$1:$N$89</definedName>
    <definedName name="_xlnm.Print_Area" localSheetId="6">⑧!$A$1:$N$124</definedName>
    <definedName name="_xlnm.Print_Area" localSheetId="7">⑨!$A$1:$N$92</definedName>
    <definedName name="_xlnm.Print_Area" localSheetId="8">⑩!$A$1:$N$90</definedName>
    <definedName name="_xlnm.Print_Area" localSheetId="9">⑪!$A$1:$N$86</definedName>
    <definedName name="_xlnm.Print_Area" localSheetId="10">⑫!$A$1:$N$83</definedName>
    <definedName name="_xlnm.Print_Area" localSheetId="11">⑬!$A$1:$N$56</definedName>
    <definedName name="_xlnm.Print_Area" localSheetId="12">⑭!$A$1:$N$62</definedName>
    <definedName name="_xlnm.Print_Area" localSheetId="13">⑮!$A$1:$N$29</definedName>
    <definedName name="_xlnm.Print_Area" localSheetId="14">⑯!$A$1:$N$88</definedName>
    <definedName name="_xlnm.Print_Area" localSheetId="15">⑰!$A$1:$N$59</definedName>
    <definedName name="_xlnm.Print_Area" localSheetId="16">⑱!$A$1:$N$83</definedName>
    <definedName name="_xlnm.Print_Area" localSheetId="17">⑲!$A$1:$N$55</definedName>
    <definedName name="_xlnm.Print_Area" localSheetId="18">⑳!$A$1:$N$118</definedName>
    <definedName name="_xlnm.Print_Area" localSheetId="19">'㉑'!$A$1:$N$58</definedName>
    <definedName name="_xlnm.Print_Area" localSheetId="20">'㉒'!$A$1:$N$53</definedName>
    <definedName name="_xlnm.Print_Area" localSheetId="21">'㉓'!$A$1:$N$59</definedName>
    <definedName name="_xlnm.Print_Area" localSheetId="22">'㉔'!$A$1:$N$61</definedName>
    <definedName name="_xlnm.Print_Area" localSheetId="23">'㉕'!$A$1:$N$60</definedName>
    <definedName name="_xlnm.Print_Area" localSheetId="24">'㉖'!$A$1:$N$26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8" i="13" l="1"/>
  <c r="R21" i="3" l="1"/>
  <c r="T18" i="3"/>
  <c r="T16" i="3"/>
  <c r="T14" i="3"/>
  <c r="T12" i="3"/>
  <c r="T10" i="3"/>
  <c r="T8" i="3"/>
  <c r="T6" i="3"/>
  <c r="T4" i="3"/>
  <c r="U5" i="3" s="1"/>
  <c r="M18" i="3"/>
  <c r="M16" i="3"/>
  <c r="M14" i="3"/>
  <c r="M12" i="3"/>
  <c r="M10" i="3"/>
  <c r="N11" i="3" s="1"/>
  <c r="M8" i="3"/>
  <c r="M6" i="3"/>
  <c r="M4" i="3"/>
  <c r="F18" i="3"/>
  <c r="G19" i="3" s="1"/>
  <c r="F16" i="3"/>
  <c r="G17" i="3" s="1"/>
  <c r="F14" i="3"/>
  <c r="G15" i="3" s="1"/>
  <c r="F8" i="3"/>
  <c r="U50" i="33"/>
  <c r="J49" i="33" s="1"/>
  <c r="S50" i="33"/>
  <c r="I49" i="33" s="1"/>
  <c r="Q50" i="33"/>
  <c r="H49" i="33" s="1"/>
  <c r="N34" i="33"/>
  <c r="U50" i="32"/>
  <c r="J49" i="32" s="1"/>
  <c r="S50" i="32"/>
  <c r="I49" i="32" s="1"/>
  <c r="Q50" i="32"/>
  <c r="H49" i="32" s="1"/>
  <c r="N34" i="32"/>
  <c r="U19" i="31"/>
  <c r="J18" i="31" s="1"/>
  <c r="S19" i="31"/>
  <c r="I18" i="31" s="1"/>
  <c r="Q19" i="31"/>
  <c r="U40" i="30"/>
  <c r="J39" i="30" s="1"/>
  <c r="S40" i="30"/>
  <c r="I39" i="30" s="1"/>
  <c r="Q40" i="30"/>
  <c r="H39" i="30" s="1"/>
  <c r="N35" i="30"/>
  <c r="U34" i="29"/>
  <c r="J33" i="29" s="1"/>
  <c r="S34" i="29"/>
  <c r="I33" i="29" s="1"/>
  <c r="Q34" i="29"/>
  <c r="H33" i="29" s="1"/>
  <c r="N29" i="29"/>
  <c r="U41" i="28"/>
  <c r="S41" i="28"/>
  <c r="I40" i="28" s="1"/>
  <c r="Q41" i="28"/>
  <c r="H40" i="28" s="1"/>
  <c r="N34" i="28"/>
  <c r="U104" i="27"/>
  <c r="J104" i="27" s="1"/>
  <c r="S104" i="27"/>
  <c r="I104" i="27" s="1"/>
  <c r="Q104" i="27"/>
  <c r="N35" i="27"/>
  <c r="N63" i="27" s="1"/>
  <c r="N94" i="27" s="1"/>
  <c r="U36" i="26"/>
  <c r="J35" i="26" s="1"/>
  <c r="S36" i="26"/>
  <c r="I35" i="26" s="1"/>
  <c r="Q36" i="26"/>
  <c r="N31" i="26"/>
  <c r="U64" i="25"/>
  <c r="J63" i="25" s="1"/>
  <c r="S64" i="25"/>
  <c r="I63" i="25" s="1"/>
  <c r="Q64" i="25"/>
  <c r="N31" i="25"/>
  <c r="N59" i="25" s="1"/>
  <c r="U47" i="22"/>
  <c r="J46" i="22" s="1"/>
  <c r="S47" i="22"/>
  <c r="Q47" i="22"/>
  <c r="H46" i="22" s="1"/>
  <c r="N34" i="22"/>
  <c r="U69" i="21"/>
  <c r="J68" i="21" s="1"/>
  <c r="S69" i="21"/>
  <c r="Q69" i="21"/>
  <c r="H68" i="21" s="1"/>
  <c r="N34" i="21"/>
  <c r="N64" i="21" s="1"/>
  <c r="U20" i="20"/>
  <c r="J19" i="20" s="1"/>
  <c r="S20" i="20"/>
  <c r="I19" i="20" s="1"/>
  <c r="Q20" i="20"/>
  <c r="U52" i="19"/>
  <c r="J51" i="19" s="1"/>
  <c r="S52" i="19"/>
  <c r="I51" i="19" s="1"/>
  <c r="Q52" i="19"/>
  <c r="H51" i="19" s="1"/>
  <c r="N36" i="19"/>
  <c r="U37" i="18"/>
  <c r="J36" i="18" s="1"/>
  <c r="S37" i="18"/>
  <c r="I36" i="18" s="1"/>
  <c r="Q37" i="18"/>
  <c r="H36" i="18" s="1"/>
  <c r="N32" i="18"/>
  <c r="U64" i="16"/>
  <c r="J63" i="16" s="1"/>
  <c r="S64" i="16"/>
  <c r="I63" i="16" s="1"/>
  <c r="Q64" i="16"/>
  <c r="H63" i="16" s="1"/>
  <c r="N31" i="16"/>
  <c r="N59" i="16" s="1"/>
  <c r="U67" i="15"/>
  <c r="J66" i="15" s="1"/>
  <c r="S67" i="15"/>
  <c r="I66" i="15" s="1"/>
  <c r="Q67" i="15"/>
  <c r="N34" i="15"/>
  <c r="N62" i="15" s="1"/>
  <c r="U71" i="14"/>
  <c r="S71" i="14"/>
  <c r="I70" i="14" s="1"/>
  <c r="Q71" i="14"/>
  <c r="H70" i="14" s="1"/>
  <c r="N36" i="14"/>
  <c r="N66" i="14" s="1"/>
  <c r="U73" i="13"/>
  <c r="S73" i="13"/>
  <c r="I72" i="13" s="1"/>
  <c r="Q73" i="13"/>
  <c r="H72" i="13" s="1"/>
  <c r="N35" i="13"/>
  <c r="U104" i="11"/>
  <c r="J103" i="11" s="1"/>
  <c r="S104" i="11"/>
  <c r="I103" i="11" s="1"/>
  <c r="Q104" i="11"/>
  <c r="N36" i="11"/>
  <c r="N69" i="11" s="1"/>
  <c r="N100" i="11" s="1"/>
  <c r="U68" i="10"/>
  <c r="J68" i="10" s="1"/>
  <c r="S68" i="10"/>
  <c r="Q68" i="10"/>
  <c r="U65" i="9"/>
  <c r="J65" i="9" s="1"/>
  <c r="S65" i="9"/>
  <c r="I65" i="9" s="1"/>
  <c r="Q65" i="9"/>
  <c r="H65" i="9" s="1"/>
  <c r="N34" i="9"/>
  <c r="N62" i="9" s="1"/>
  <c r="U43" i="8"/>
  <c r="J43" i="8" s="1"/>
  <c r="S43" i="8"/>
  <c r="I43" i="8" s="1"/>
  <c r="Q43" i="8"/>
  <c r="N30" i="8"/>
  <c r="U51" i="7"/>
  <c r="J46" i="7" s="1"/>
  <c r="S51" i="7"/>
  <c r="Q51" i="7"/>
  <c r="H46" i="7" s="1"/>
  <c r="N33" i="7"/>
  <c r="W36" i="26" l="1"/>
  <c r="X36" i="26" s="1"/>
  <c r="Y36" i="26" s="1"/>
  <c r="P2" i="26" s="1"/>
  <c r="N13" i="3"/>
  <c r="N19" i="3"/>
  <c r="N17" i="3"/>
  <c r="N15" i="3"/>
  <c r="W19" i="31"/>
  <c r="X19" i="31" s="1"/>
  <c r="F21" i="31" s="1"/>
  <c r="U7" i="3"/>
  <c r="U11" i="3"/>
  <c r="U15" i="3"/>
  <c r="N9" i="3"/>
  <c r="W67" i="15"/>
  <c r="X67" i="15" s="1"/>
  <c r="F71" i="15" s="1"/>
  <c r="W64" i="25"/>
  <c r="X64" i="25" s="1"/>
  <c r="N7" i="3"/>
  <c r="U9" i="3"/>
  <c r="U13" i="3"/>
  <c r="G9" i="3"/>
  <c r="F9" i="3"/>
  <c r="U19" i="3"/>
  <c r="U17" i="3"/>
  <c r="F17" i="3"/>
  <c r="F19" i="3"/>
  <c r="F15" i="3"/>
  <c r="M7" i="3"/>
  <c r="M9" i="3"/>
  <c r="M13" i="3"/>
  <c r="M15" i="3"/>
  <c r="M17" i="3"/>
  <c r="M19" i="3"/>
  <c r="M11" i="3"/>
  <c r="M5" i="3"/>
  <c r="N5" i="3"/>
  <c r="T7" i="3"/>
  <c r="T9" i="3"/>
  <c r="T11" i="3"/>
  <c r="T13" i="3"/>
  <c r="T15" i="3"/>
  <c r="T17" i="3"/>
  <c r="T19" i="3"/>
  <c r="T5" i="3"/>
  <c r="H18" i="31"/>
  <c r="W50" i="33"/>
  <c r="X50" i="33" s="1"/>
  <c r="W50" i="32"/>
  <c r="X50" i="32" s="1"/>
  <c r="W40" i="30"/>
  <c r="X40" i="30" s="1"/>
  <c r="W34" i="29"/>
  <c r="X34" i="29" s="1"/>
  <c r="Y34" i="29" s="1"/>
  <c r="P2" i="29" s="1"/>
  <c r="U2" i="29" s="1"/>
  <c r="W41" i="28"/>
  <c r="X41" i="28" s="1"/>
  <c r="Y41" i="28" s="1"/>
  <c r="P2" i="28" s="1"/>
  <c r="U2" i="28" s="1"/>
  <c r="J40" i="28"/>
  <c r="W104" i="27"/>
  <c r="X104" i="27" s="1"/>
  <c r="H104" i="27"/>
  <c r="H35" i="26"/>
  <c r="F40" i="26"/>
  <c r="H63" i="25"/>
  <c r="W47" i="22"/>
  <c r="X47" i="22" s="1"/>
  <c r="I46" i="22"/>
  <c r="W69" i="21"/>
  <c r="X69" i="21" s="1"/>
  <c r="I68" i="21"/>
  <c r="H19" i="20"/>
  <c r="W20" i="20"/>
  <c r="X20" i="20" s="1"/>
  <c r="F24" i="20" s="1"/>
  <c r="W52" i="19"/>
  <c r="X52" i="19" s="1"/>
  <c r="W37" i="18"/>
  <c r="X37" i="18" s="1"/>
  <c r="Y37" i="18" s="1"/>
  <c r="W64" i="16"/>
  <c r="X64" i="16" s="1"/>
  <c r="H66" i="15"/>
  <c r="J70" i="14"/>
  <c r="W71" i="14"/>
  <c r="X71" i="14" s="1"/>
  <c r="W73" i="13"/>
  <c r="X73" i="13" s="1"/>
  <c r="J72" i="13"/>
  <c r="W104" i="11"/>
  <c r="X104" i="11" s="1"/>
  <c r="F108" i="11" s="1"/>
  <c r="H103" i="11"/>
  <c r="W68" i="10"/>
  <c r="X68" i="10" s="1"/>
  <c r="F73" i="10" s="1"/>
  <c r="H68" i="10"/>
  <c r="I68" i="10"/>
  <c r="W65" i="9"/>
  <c r="X65" i="9" s="1"/>
  <c r="W43" i="8"/>
  <c r="X43" i="8" s="1"/>
  <c r="H43" i="8"/>
  <c r="W51" i="7"/>
  <c r="X51" i="7" s="1"/>
  <c r="Y51" i="7" s="1"/>
  <c r="Y52" i="19" l="1"/>
  <c r="P2" i="19" s="1"/>
  <c r="T2" i="19" s="1"/>
  <c r="Y19" i="31"/>
  <c r="P2" i="31" s="1"/>
  <c r="Y50" i="33"/>
  <c r="P2" i="33" s="1"/>
  <c r="Y50" i="32"/>
  <c r="P2" i="32" s="1"/>
  <c r="Y40" i="30"/>
  <c r="P2" i="30" s="1"/>
  <c r="W2" i="29"/>
  <c r="Q2" i="29"/>
  <c r="S2" i="29"/>
  <c r="T2" i="29"/>
  <c r="V2" i="29"/>
  <c r="R2" i="29"/>
  <c r="R2" i="28"/>
  <c r="Q2" i="28"/>
  <c r="V2" i="28"/>
  <c r="T2" i="28"/>
  <c r="S2" i="28"/>
  <c r="W2" i="28"/>
  <c r="Y104" i="27"/>
  <c r="P2" i="27" s="1"/>
  <c r="R2" i="27" s="1"/>
  <c r="W2" i="26"/>
  <c r="T2" i="26"/>
  <c r="S2" i="26"/>
  <c r="U2" i="26"/>
  <c r="V2" i="26"/>
  <c r="Q2" i="26"/>
  <c r="R2" i="26"/>
  <c r="Y64" i="25"/>
  <c r="P2" i="25" s="1"/>
  <c r="F68" i="25"/>
  <c r="Y47" i="22"/>
  <c r="P2" i="22" s="1"/>
  <c r="T2" i="22" s="1"/>
  <c r="Y69" i="21"/>
  <c r="P2" i="21" s="1"/>
  <c r="Y20" i="20"/>
  <c r="P2" i="20" s="1"/>
  <c r="Y64" i="16"/>
  <c r="P2" i="16" s="1"/>
  <c r="Y67" i="15"/>
  <c r="P2" i="15" s="1"/>
  <c r="Y71" i="14"/>
  <c r="P2" i="14" s="1"/>
  <c r="Y73" i="13"/>
  <c r="P2" i="13" s="1"/>
  <c r="Y104" i="11"/>
  <c r="P2" i="11" s="1"/>
  <c r="Y68" i="10"/>
  <c r="P2" i="10" s="1"/>
  <c r="Y65" i="9"/>
  <c r="P2" i="9" s="1"/>
  <c r="Y43" i="8"/>
  <c r="P2" i="8" s="1"/>
  <c r="P3" i="7"/>
  <c r="F6" i="3" s="1"/>
  <c r="F56" i="19"/>
  <c r="F51" i="22"/>
  <c r="F109" i="27"/>
  <c r="F48" i="8"/>
  <c r="F68" i="16"/>
  <c r="F54" i="33"/>
  <c r="F54" i="32"/>
  <c r="F44" i="30"/>
  <c r="F38" i="29"/>
  <c r="F45" i="28"/>
  <c r="F73" i="21"/>
  <c r="F41" i="18"/>
  <c r="P2" i="18"/>
  <c r="F75" i="14"/>
  <c r="F77" i="13"/>
  <c r="F70" i="9"/>
  <c r="F51" i="7"/>
  <c r="U53" i="6"/>
  <c r="J48" i="6" s="1"/>
  <c r="S53" i="6"/>
  <c r="Q53" i="6"/>
  <c r="N36" i="6"/>
  <c r="W2" i="19" l="1"/>
  <c r="S2" i="19"/>
  <c r="Q2" i="19"/>
  <c r="R2" i="19"/>
  <c r="V2" i="19"/>
  <c r="U2" i="19"/>
  <c r="U2" i="31"/>
  <c r="S2" i="31"/>
  <c r="R2" i="31"/>
  <c r="Q2" i="31"/>
  <c r="V2" i="31"/>
  <c r="W2" i="31"/>
  <c r="T2" i="31"/>
  <c r="U2" i="33"/>
  <c r="V2" i="33"/>
  <c r="Q2" i="33"/>
  <c r="R2" i="33"/>
  <c r="W2" i="33"/>
  <c r="T2" i="33"/>
  <c r="S2" i="33"/>
  <c r="T2" i="32"/>
  <c r="S2" i="32"/>
  <c r="R2" i="32"/>
  <c r="V2" i="32"/>
  <c r="Q2" i="32"/>
  <c r="U2" i="32"/>
  <c r="W2" i="32"/>
  <c r="W2" i="30"/>
  <c r="U2" i="30"/>
  <c r="S2" i="30"/>
  <c r="Q2" i="30"/>
  <c r="V2" i="30"/>
  <c r="T2" i="30"/>
  <c r="R2" i="30"/>
  <c r="V2" i="27"/>
  <c r="Q2" i="27"/>
  <c r="W2" i="27"/>
  <c r="T2" i="27"/>
  <c r="S2" i="27"/>
  <c r="U2" i="27"/>
  <c r="S2" i="25"/>
  <c r="U2" i="25"/>
  <c r="T2" i="25"/>
  <c r="Q2" i="25"/>
  <c r="W2" i="25"/>
  <c r="R2" i="25"/>
  <c r="V2" i="25"/>
  <c r="W2" i="22"/>
  <c r="S2" i="22"/>
  <c r="U2" i="22"/>
  <c r="R2" i="22"/>
  <c r="Q2" i="22"/>
  <c r="V2" i="22"/>
  <c r="Q2" i="21"/>
  <c r="R2" i="21"/>
  <c r="W2" i="21"/>
  <c r="S2" i="21"/>
  <c r="T2" i="21"/>
  <c r="V2" i="21"/>
  <c r="U2" i="21"/>
  <c r="Q2" i="20"/>
  <c r="S2" i="20"/>
  <c r="V2" i="20"/>
  <c r="W2" i="20"/>
  <c r="R2" i="20"/>
  <c r="U2" i="20"/>
  <c r="T2" i="20"/>
  <c r="T2" i="16"/>
  <c r="V2" i="16"/>
  <c r="W2" i="16"/>
  <c r="Q2" i="16"/>
  <c r="U2" i="16"/>
  <c r="S2" i="16"/>
  <c r="R2" i="16"/>
  <c r="R2" i="15"/>
  <c r="T2" i="15"/>
  <c r="S2" i="15"/>
  <c r="U2" i="15"/>
  <c r="Q2" i="15"/>
  <c r="V2" i="15"/>
  <c r="W2" i="15"/>
  <c r="U2" i="14"/>
  <c r="T2" i="14"/>
  <c r="Q2" i="14"/>
  <c r="V2" i="14"/>
  <c r="S2" i="14"/>
  <c r="R2" i="14"/>
  <c r="W2" i="14"/>
  <c r="T2" i="13"/>
  <c r="U2" i="13"/>
  <c r="V2" i="13"/>
  <c r="R2" i="13"/>
  <c r="S2" i="13"/>
  <c r="W2" i="13"/>
  <c r="Q2" i="13"/>
  <c r="W2" i="11"/>
  <c r="R2" i="11"/>
  <c r="V2" i="11"/>
  <c r="S2" i="11"/>
  <c r="T2" i="11"/>
  <c r="U2" i="11"/>
  <c r="Q2" i="11"/>
  <c r="Q2" i="10"/>
  <c r="S2" i="10"/>
  <c r="T2" i="10"/>
  <c r="R2" i="10"/>
  <c r="V2" i="10"/>
  <c r="U2" i="10"/>
  <c r="W2" i="10"/>
  <c r="F12" i="3"/>
  <c r="F10" i="3"/>
  <c r="G11" i="3" s="1"/>
  <c r="S2" i="9"/>
  <c r="V2" i="9"/>
  <c r="T2" i="9"/>
  <c r="W2" i="9"/>
  <c r="R2" i="9"/>
  <c r="U2" i="9"/>
  <c r="Q2" i="9"/>
  <c r="W2" i="8"/>
  <c r="T2" i="8"/>
  <c r="U2" i="8"/>
  <c r="V2" i="8"/>
  <c r="S2" i="8"/>
  <c r="Q2" i="8"/>
  <c r="R2" i="8"/>
  <c r="V3" i="7"/>
  <c r="S3" i="7"/>
  <c r="T3" i="7"/>
  <c r="U3" i="7"/>
  <c r="F7" i="3"/>
  <c r="G7" i="3"/>
  <c r="Q3" i="7"/>
  <c r="W3" i="7"/>
  <c r="R3" i="7"/>
  <c r="T2" i="18"/>
  <c r="R2" i="18"/>
  <c r="W2" i="18"/>
  <c r="Q2" i="18"/>
  <c r="S2" i="18"/>
  <c r="V2" i="18"/>
  <c r="U2" i="18"/>
  <c r="W53" i="6"/>
  <c r="X53" i="6" s="1"/>
  <c r="H48" i="6"/>
  <c r="G13" i="3" l="1"/>
  <c r="F13" i="3"/>
  <c r="F11" i="3"/>
  <c r="Y53" i="6"/>
  <c r="P3" i="6" s="1"/>
  <c r="F53" i="6"/>
  <c r="S3" i="6" l="1"/>
  <c r="F4" i="3"/>
  <c r="Q3" i="6"/>
  <c r="V3" i="6"/>
  <c r="U3" i="6"/>
  <c r="W3" i="6"/>
  <c r="T3" i="6"/>
  <c r="R3" i="6"/>
  <c r="G5" i="3" l="1"/>
  <c r="U23" i="3" s="1"/>
  <c r="F5" i="3"/>
  <c r="T23" i="3" s="1"/>
  <c r="T24" i="3" l="1"/>
  <c r="Q25" i="3" s="1"/>
  <c r="O23" i="3"/>
</calcChain>
</file>

<file path=xl/sharedStrings.xml><?xml version="1.0" encoding="utf-8"?>
<sst xmlns="http://schemas.openxmlformats.org/spreadsheetml/2006/main" count="3228" uniqueCount="944">
  <si>
    <t>[記入方法]該当する項目の・に○マークを記入する。</t>
    <rPh sb="1" eb="3">
      <t>キニュウ</t>
    </rPh>
    <rPh sb="3" eb="5">
      <t>ホウホウ</t>
    </rPh>
    <rPh sb="6" eb="8">
      <t>ガイトウ</t>
    </rPh>
    <rPh sb="10" eb="12">
      <t>コウモク</t>
    </rPh>
    <rPh sb="20" eb="22">
      <t>キニュウ</t>
    </rPh>
    <phoneticPr fontId="1"/>
  </si>
  <si>
    <t>考査項目</t>
    <rPh sb="0" eb="2">
      <t>コウサ</t>
    </rPh>
    <rPh sb="2" eb="4">
      <t>コウモク</t>
    </rPh>
    <phoneticPr fontId="1"/>
  </si>
  <si>
    <t>工　　種</t>
    <rPh sb="0" eb="1">
      <t>コウ</t>
    </rPh>
    <rPh sb="3" eb="4">
      <t>シュ</t>
    </rPh>
    <phoneticPr fontId="1"/>
  </si>
  <si>
    <t>ａ</t>
    <phoneticPr fontId="1"/>
  </si>
  <si>
    <t>ａ’</t>
    <phoneticPr fontId="1"/>
  </si>
  <si>
    <t>ｂ</t>
    <phoneticPr fontId="1"/>
  </si>
  <si>
    <t>ｂ’</t>
    <phoneticPr fontId="1"/>
  </si>
  <si>
    <t>ｃ</t>
    <phoneticPr fontId="1"/>
  </si>
  <si>
    <t>ｄ</t>
    <phoneticPr fontId="1"/>
  </si>
  <si>
    <t>ｅ</t>
    <phoneticPr fontId="1"/>
  </si>
  <si>
    <t>3.出来形及び出来ばえ</t>
    <rPh sb="2" eb="5">
      <t>デキガタ</t>
    </rPh>
    <rPh sb="5" eb="6">
      <t>オヨ</t>
    </rPh>
    <rPh sb="7" eb="9">
      <t>デキ</t>
    </rPh>
    <phoneticPr fontId="1"/>
  </si>
  <si>
    <t>Ⅱ　品　　　　質</t>
    <rPh sb="2" eb="3">
      <t>ヒン</t>
    </rPh>
    <rPh sb="7" eb="8">
      <t>シツ</t>
    </rPh>
    <phoneticPr fontId="1"/>
  </si>
  <si>
    <t>・品質関係の試験結果が規格値、試験基準を満足せず、品質が劣る。</t>
    <rPh sb="1" eb="3">
      <t>ヒンシツ</t>
    </rPh>
    <rPh sb="3" eb="5">
      <t>カンケイ</t>
    </rPh>
    <rPh sb="6" eb="8">
      <t>シケン</t>
    </rPh>
    <rPh sb="8" eb="10">
      <t>ケッカ</t>
    </rPh>
    <rPh sb="11" eb="14">
      <t>キカクチ</t>
    </rPh>
    <rPh sb="15" eb="17">
      <t>シケン</t>
    </rPh>
    <rPh sb="17" eb="19">
      <t>キジュン</t>
    </rPh>
    <rPh sb="20" eb="22">
      <t>マンゾク</t>
    </rPh>
    <rPh sb="25" eb="27">
      <t>ヒンシツ</t>
    </rPh>
    <rPh sb="28" eb="29">
      <t>オト</t>
    </rPh>
    <phoneticPr fontId="1"/>
  </si>
  <si>
    <t>［評価対象項目］</t>
    <phoneticPr fontId="1"/>
  </si>
  <si>
    <t>工事成績採点の考査項目の考査項目別運表</t>
    <rPh sb="0" eb="2">
      <t>コウジ</t>
    </rPh>
    <rPh sb="2" eb="4">
      <t>セイセキ</t>
    </rPh>
    <rPh sb="4" eb="6">
      <t>サイテン</t>
    </rPh>
    <rPh sb="7" eb="9">
      <t>コウサ</t>
    </rPh>
    <rPh sb="9" eb="11">
      <t>コウモク</t>
    </rPh>
    <rPh sb="12" eb="14">
      <t>コウサ</t>
    </rPh>
    <rPh sb="14" eb="16">
      <t>コウモク</t>
    </rPh>
    <rPh sb="16" eb="17">
      <t>ベツ</t>
    </rPh>
    <rPh sb="17" eb="18">
      <t>ウン</t>
    </rPh>
    <rPh sb="18" eb="19">
      <t>ヒョウ</t>
    </rPh>
    <phoneticPr fontId="1"/>
  </si>
  <si>
    <t>【共通】</t>
    <rPh sb="1" eb="3">
      <t>キョウツウ</t>
    </rPh>
    <phoneticPr fontId="1"/>
  </si>
  <si>
    <t>☆　品質が、試験項目、試験基準及び規格値を満足する。</t>
    <phoneticPr fontId="1"/>
  </si>
  <si>
    <t>【共通】</t>
    <phoneticPr fontId="1"/>
  </si>
  <si>
    <t>コンクリート構造物工事</t>
    <rPh sb="6" eb="9">
      <t>コウゾウブツ</t>
    </rPh>
    <rPh sb="9" eb="11">
      <t>コウジ</t>
    </rPh>
    <phoneticPr fontId="1"/>
  </si>
  <si>
    <t>【共通】　【無筋】</t>
    <rPh sb="1" eb="3">
      <t>キョウツウ</t>
    </rPh>
    <rPh sb="6" eb="8">
      <t>ムキン</t>
    </rPh>
    <phoneticPr fontId="1"/>
  </si>
  <si>
    <t>【鉄筋】</t>
    <phoneticPr fontId="1"/>
  </si>
  <si>
    <t>　　評価値が９０％以上……………………… ａ</t>
    <phoneticPr fontId="1"/>
  </si>
  <si>
    <t>　評定方法</t>
    <phoneticPr fontId="1"/>
  </si>
  <si>
    <t>　　・クラックがある場合、別紙ー４の３項を参照し、ｃ、ｄまたはｅ評価する。</t>
    <phoneticPr fontId="1"/>
  </si>
  <si>
    <t>別紙-3　④</t>
    <rPh sb="0" eb="2">
      <t>ベッシ</t>
    </rPh>
    <phoneticPr fontId="1"/>
  </si>
  <si>
    <t>別紙-3　③</t>
    <rPh sb="0" eb="2">
      <t>ベッシ</t>
    </rPh>
    <phoneticPr fontId="1"/>
  </si>
  <si>
    <t>コンクリート二次製品構造物工事</t>
    <rPh sb="6" eb="8">
      <t>ニジ</t>
    </rPh>
    <rPh sb="8" eb="10">
      <t>セイヒン</t>
    </rPh>
    <rPh sb="10" eb="13">
      <t>コウゾウブツ</t>
    </rPh>
    <rPh sb="13" eb="15">
      <t>コウジ</t>
    </rPh>
    <phoneticPr fontId="1"/>
  </si>
  <si>
    <t>【擁壁類（補強土壁擁壁は除く）】</t>
    <phoneticPr fontId="1"/>
  </si>
  <si>
    <t>【管水路工事】（一部合成樹脂管路も含む）</t>
    <phoneticPr fontId="1"/>
  </si>
  <si>
    <t>別紙-3　⑤</t>
    <rPh sb="0" eb="2">
      <t>ベッシ</t>
    </rPh>
    <phoneticPr fontId="1"/>
  </si>
  <si>
    <t>土工事（切土、盛土、築堤等工事）</t>
    <rPh sb="0" eb="1">
      <t>ド</t>
    </rPh>
    <rPh sb="1" eb="3">
      <t>コウジ</t>
    </rPh>
    <rPh sb="4" eb="5">
      <t>キリ</t>
    </rPh>
    <rPh sb="5" eb="6">
      <t>ド</t>
    </rPh>
    <rPh sb="7" eb="8">
      <t>モリ</t>
    </rPh>
    <rPh sb="8" eb="9">
      <t>ド</t>
    </rPh>
    <rPh sb="10" eb="12">
      <t>チクテイ</t>
    </rPh>
    <rPh sb="12" eb="13">
      <t>ナド</t>
    </rPh>
    <rPh sb="13" eb="15">
      <t>コウジ</t>
    </rPh>
    <phoneticPr fontId="1"/>
  </si>
  <si>
    <t>【切土、掘削】</t>
    <phoneticPr fontId="1"/>
  </si>
  <si>
    <t>【盛土、築堤等】</t>
    <phoneticPr fontId="1"/>
  </si>
  <si>
    <t>【補強土工】</t>
    <phoneticPr fontId="1"/>
  </si>
  <si>
    <t>別紙-3　⑥</t>
    <rPh sb="0" eb="2">
      <t>ベッシ</t>
    </rPh>
    <phoneticPr fontId="1"/>
  </si>
  <si>
    <t>護岸・根固・水制工事</t>
    <rPh sb="0" eb="2">
      <t>ゴガン</t>
    </rPh>
    <rPh sb="3" eb="4">
      <t>ネ</t>
    </rPh>
    <rPh sb="4" eb="5">
      <t>カタ</t>
    </rPh>
    <rPh sb="6" eb="7">
      <t>スイ</t>
    </rPh>
    <rPh sb="7" eb="8">
      <t>セイ</t>
    </rPh>
    <rPh sb="8" eb="10">
      <t>コウジ</t>
    </rPh>
    <phoneticPr fontId="1"/>
  </si>
  <si>
    <t>【護岸】</t>
    <phoneticPr fontId="1"/>
  </si>
  <si>
    <t>【かごマット工】</t>
    <phoneticPr fontId="1"/>
  </si>
  <si>
    <t>【根固・水制】</t>
    <phoneticPr fontId="1"/>
  </si>
  <si>
    <t>・コンクリートブロック積み（張）等にクラックがある場合、別紙－４の３項を参照し、ｃ、ｄまたはｅ評価する。</t>
    <phoneticPr fontId="1"/>
  </si>
  <si>
    <t>別紙-3　⑦</t>
    <rPh sb="0" eb="2">
      <t>ベッシ</t>
    </rPh>
    <phoneticPr fontId="1"/>
  </si>
  <si>
    <t>鋼橋工事（ＲＣ床版工事はｺﾝｸﾘｰﾄ構造物に準ずる）</t>
    <rPh sb="0" eb="1">
      <t>コウ</t>
    </rPh>
    <rPh sb="1" eb="2">
      <t>ハシ</t>
    </rPh>
    <rPh sb="2" eb="4">
      <t>コウジ</t>
    </rPh>
    <rPh sb="7" eb="8">
      <t>トコ</t>
    </rPh>
    <rPh sb="8" eb="9">
      <t>ハン</t>
    </rPh>
    <rPh sb="9" eb="11">
      <t>コウジ</t>
    </rPh>
    <rPh sb="18" eb="21">
      <t>コウゾウブツ</t>
    </rPh>
    <rPh sb="22" eb="23">
      <t>ジュン</t>
    </rPh>
    <phoneticPr fontId="1"/>
  </si>
  <si>
    <t>【工場製作関係】</t>
    <rPh sb="1" eb="3">
      <t>コウジョウ</t>
    </rPh>
    <rPh sb="3" eb="5">
      <t>セイサク</t>
    </rPh>
    <rPh sb="5" eb="7">
      <t>カンケイ</t>
    </rPh>
    <phoneticPr fontId="1"/>
  </si>
  <si>
    <t>【架設関係】</t>
    <phoneticPr fontId="1"/>
  </si>
  <si>
    <t>別紙-3　⑧</t>
    <rPh sb="0" eb="2">
      <t>ベッシ</t>
    </rPh>
    <phoneticPr fontId="1"/>
  </si>
  <si>
    <t>砂防構造物及び地すべり防止工事</t>
    <rPh sb="0" eb="2">
      <t>サボウ</t>
    </rPh>
    <rPh sb="2" eb="5">
      <t>コウゾウブツ</t>
    </rPh>
    <rPh sb="5" eb="6">
      <t>オヨ</t>
    </rPh>
    <rPh sb="7" eb="8">
      <t>ジ</t>
    </rPh>
    <rPh sb="11" eb="13">
      <t>ボウシ</t>
    </rPh>
    <rPh sb="13" eb="15">
      <t>コウジ</t>
    </rPh>
    <phoneticPr fontId="1"/>
  </si>
  <si>
    <t>【砂防構造物工事に適用】</t>
    <phoneticPr fontId="1"/>
  </si>
  <si>
    <t>【根留め工】</t>
    <phoneticPr fontId="1"/>
  </si>
  <si>
    <t>【集水井戸工（ライナープレート工法）】</t>
    <phoneticPr fontId="1"/>
  </si>
  <si>
    <t>【集水井戸工（自重沈下工法・セグメント工法）】</t>
    <phoneticPr fontId="1"/>
  </si>
  <si>
    <t>【抑止杭工】</t>
    <phoneticPr fontId="1"/>
  </si>
  <si>
    <t>【集水路工、排水路工】</t>
    <phoneticPr fontId="1"/>
  </si>
  <si>
    <t>【水抜きボーリング工】</t>
    <phoneticPr fontId="1"/>
  </si>
  <si>
    <t>【落石、雪崩防止工】</t>
    <phoneticPr fontId="1"/>
  </si>
  <si>
    <t>舗装工事</t>
    <rPh sb="0" eb="2">
      <t>ホソウ</t>
    </rPh>
    <rPh sb="2" eb="4">
      <t>コウジ</t>
    </rPh>
    <phoneticPr fontId="1"/>
  </si>
  <si>
    <t>別紙-3　⑨</t>
    <rPh sb="0" eb="2">
      <t>ベッシ</t>
    </rPh>
    <phoneticPr fontId="1"/>
  </si>
  <si>
    <t>【路床・路盤工関係】</t>
    <rPh sb="1" eb="3">
      <t>ロショウ</t>
    </rPh>
    <rPh sb="4" eb="6">
      <t>ロバン</t>
    </rPh>
    <rPh sb="6" eb="7">
      <t>コウ</t>
    </rPh>
    <rPh sb="7" eb="9">
      <t>カンケイ</t>
    </rPh>
    <phoneticPr fontId="1"/>
  </si>
  <si>
    <t>【アスファルト舗装関係】</t>
    <phoneticPr fontId="1"/>
  </si>
  <si>
    <t>【橋面舗装】</t>
    <phoneticPr fontId="1"/>
  </si>
  <si>
    <t>別紙-3　⑩</t>
    <rPh sb="0" eb="2">
      <t>ベッシ</t>
    </rPh>
    <phoneticPr fontId="1"/>
  </si>
  <si>
    <t>海岸工事</t>
    <rPh sb="0" eb="2">
      <t>カイガン</t>
    </rPh>
    <rPh sb="2" eb="4">
      <t>コウジ</t>
    </rPh>
    <phoneticPr fontId="1"/>
  </si>
  <si>
    <t>【護岸・消波工事・離岸堤】</t>
    <phoneticPr fontId="1"/>
  </si>
  <si>
    <t>【突堤工事】</t>
    <phoneticPr fontId="1"/>
  </si>
  <si>
    <t>【上部工】</t>
    <phoneticPr fontId="1"/>
  </si>
  <si>
    <t>【中詰、被覆などの基礎工】</t>
    <phoneticPr fontId="1"/>
  </si>
  <si>
    <t>別紙-3　⑪</t>
    <rPh sb="0" eb="2">
      <t>ベッシ</t>
    </rPh>
    <phoneticPr fontId="1"/>
  </si>
  <si>
    <t>法面工事</t>
    <rPh sb="0" eb="2">
      <t>ノリメン</t>
    </rPh>
    <rPh sb="2" eb="4">
      <t>コウジ</t>
    </rPh>
    <phoneticPr fontId="1"/>
  </si>
  <si>
    <t>【種子吹付工、客土吹付工、厚層基材吹付工関係】</t>
    <phoneticPr fontId="1"/>
  </si>
  <si>
    <t>【コンクリート又はモルタル吹付工関係】</t>
    <phoneticPr fontId="1"/>
  </si>
  <si>
    <t>【現場打ち法枠工関係】</t>
    <phoneticPr fontId="1"/>
  </si>
  <si>
    <t>【アンカー工】</t>
    <phoneticPr fontId="1"/>
  </si>
  <si>
    <t>別紙-3　⑫</t>
    <rPh sb="0" eb="2">
      <t>ベッシ</t>
    </rPh>
    <phoneticPr fontId="1"/>
  </si>
  <si>
    <t>基礎工事</t>
    <rPh sb="0" eb="2">
      <t>キソ</t>
    </rPh>
    <rPh sb="2" eb="4">
      <t>コウジ</t>
    </rPh>
    <phoneticPr fontId="1"/>
  </si>
  <si>
    <t>【深礎工】</t>
    <phoneticPr fontId="1"/>
  </si>
  <si>
    <t>【既成杭関係（コンクリート・鋼管・鋼管井筒等）】</t>
    <phoneticPr fontId="1"/>
  </si>
  <si>
    <t>【場所打ち杭関係】</t>
    <phoneticPr fontId="1"/>
  </si>
  <si>
    <t>【ケーソン】</t>
    <phoneticPr fontId="1"/>
  </si>
  <si>
    <t>別紙-3　⑬</t>
    <rPh sb="0" eb="2">
      <t>ベッシ</t>
    </rPh>
    <phoneticPr fontId="1"/>
  </si>
  <si>
    <t>地盤改良工事（サンドマットは【盛土・築堤】で評価）</t>
    <rPh sb="0" eb="2">
      <t>ジバン</t>
    </rPh>
    <rPh sb="2" eb="4">
      <t>カイリョウ</t>
    </rPh>
    <rPh sb="4" eb="6">
      <t>コウジ</t>
    </rPh>
    <rPh sb="15" eb="17">
      <t>モリド</t>
    </rPh>
    <rPh sb="18" eb="20">
      <t>チクテイ</t>
    </rPh>
    <rPh sb="22" eb="24">
      <t>ヒョウカ</t>
    </rPh>
    <phoneticPr fontId="1"/>
  </si>
  <si>
    <t>【薬液注入工】</t>
    <phoneticPr fontId="1"/>
  </si>
  <si>
    <t>【高圧噴射攪拌工】</t>
    <phoneticPr fontId="1"/>
  </si>
  <si>
    <t>別紙-3　⑭</t>
    <rPh sb="0" eb="2">
      <t>ベッシ</t>
    </rPh>
    <phoneticPr fontId="1"/>
  </si>
  <si>
    <t>コンクリート橋工事（ＰＣ及びＲＣを対象）</t>
    <rPh sb="6" eb="7">
      <t>ハシ</t>
    </rPh>
    <rPh sb="7" eb="9">
      <t>コウジ</t>
    </rPh>
    <rPh sb="12" eb="13">
      <t>オヨ</t>
    </rPh>
    <rPh sb="17" eb="19">
      <t>タイショウ</t>
    </rPh>
    <phoneticPr fontId="1"/>
  </si>
  <si>
    <t>【製作関係】</t>
    <phoneticPr fontId="1"/>
  </si>
  <si>
    <t>・ ｸﾗｯｸがある場合、別紙ー４の３項を参照し、ｃ、ｄまたはｅ評価する。</t>
    <phoneticPr fontId="1"/>
  </si>
  <si>
    <t>別紙-3　⑮</t>
    <rPh sb="0" eb="2">
      <t>ベッシ</t>
    </rPh>
    <phoneticPr fontId="1"/>
  </si>
  <si>
    <t>塗装工事</t>
    <rPh sb="0" eb="2">
      <t>トソウ</t>
    </rPh>
    <rPh sb="2" eb="4">
      <t>コウジ</t>
    </rPh>
    <phoneticPr fontId="1"/>
  </si>
  <si>
    <t>別紙-3　⑯</t>
    <rPh sb="0" eb="2">
      <t>ベッシ</t>
    </rPh>
    <phoneticPr fontId="1"/>
  </si>
  <si>
    <t>トンネル工事</t>
    <rPh sb="4" eb="6">
      <t>コウジ</t>
    </rPh>
    <phoneticPr fontId="1"/>
  </si>
  <si>
    <t>【共通】【無筋】</t>
    <phoneticPr fontId="1"/>
  </si>
  <si>
    <t>【掘削】</t>
    <phoneticPr fontId="1"/>
  </si>
  <si>
    <t>【支保工】</t>
    <phoneticPr fontId="1"/>
  </si>
  <si>
    <t>【覆工】</t>
    <phoneticPr fontId="1"/>
  </si>
  <si>
    <t>別紙-3　⑰</t>
    <rPh sb="0" eb="2">
      <t>ベッシ</t>
    </rPh>
    <phoneticPr fontId="1"/>
  </si>
  <si>
    <t>公園・植栽工事</t>
    <rPh sb="0" eb="2">
      <t>コウエン</t>
    </rPh>
    <rPh sb="3" eb="5">
      <t>ショクサイ</t>
    </rPh>
    <rPh sb="5" eb="7">
      <t>コウジ</t>
    </rPh>
    <phoneticPr fontId="1"/>
  </si>
  <si>
    <t>【舗装工・表層工】</t>
    <phoneticPr fontId="1"/>
  </si>
  <si>
    <t>【植栽工】</t>
    <phoneticPr fontId="1"/>
  </si>
  <si>
    <t>【付帯設備工】</t>
    <phoneticPr fontId="1"/>
  </si>
  <si>
    <t>別紙-3　⑱</t>
    <rPh sb="0" eb="2">
      <t>ベッシ</t>
    </rPh>
    <phoneticPr fontId="1"/>
  </si>
  <si>
    <t>防護柵（綱）視線誘導標　標識・照明灯・区画線等設置工事</t>
    <rPh sb="0" eb="2">
      <t>ボウゴ</t>
    </rPh>
    <rPh sb="2" eb="3">
      <t>サク</t>
    </rPh>
    <rPh sb="4" eb="5">
      <t>ツナ</t>
    </rPh>
    <rPh sb="6" eb="8">
      <t>シセン</t>
    </rPh>
    <rPh sb="8" eb="10">
      <t>ユウドウ</t>
    </rPh>
    <rPh sb="10" eb="11">
      <t>ヒョウ</t>
    </rPh>
    <rPh sb="12" eb="14">
      <t>ヒョウシキ</t>
    </rPh>
    <rPh sb="15" eb="17">
      <t>ショウメイ</t>
    </rPh>
    <rPh sb="17" eb="18">
      <t>トウ</t>
    </rPh>
    <rPh sb="19" eb="22">
      <t>クカクセン</t>
    </rPh>
    <rPh sb="22" eb="23">
      <t>ナド</t>
    </rPh>
    <rPh sb="23" eb="25">
      <t>セッチ</t>
    </rPh>
    <rPh sb="25" eb="27">
      <t>コウジ</t>
    </rPh>
    <phoneticPr fontId="1"/>
  </si>
  <si>
    <t>【防護柵】</t>
    <phoneticPr fontId="1"/>
  </si>
  <si>
    <t>【視線誘導標・道路標識】</t>
    <phoneticPr fontId="1"/>
  </si>
  <si>
    <t>【区画線】</t>
    <phoneticPr fontId="1"/>
  </si>
  <si>
    <t>【照明灯】</t>
    <phoneticPr fontId="1"/>
  </si>
  <si>
    <t>別紙-3　⑲</t>
    <rPh sb="0" eb="2">
      <t>ベッシ</t>
    </rPh>
    <phoneticPr fontId="1"/>
  </si>
  <si>
    <t>維持修繕工事</t>
    <rPh sb="0" eb="2">
      <t>イジ</t>
    </rPh>
    <rPh sb="2" eb="4">
      <t>シュウゼン</t>
    </rPh>
    <rPh sb="4" eb="6">
      <t>コウジ</t>
    </rPh>
    <phoneticPr fontId="1"/>
  </si>
  <si>
    <t>【（防雪）柵設置工事（組み立て、収納、撤去）】</t>
    <phoneticPr fontId="1"/>
  </si>
  <si>
    <t>【舗装道維持修繕工事】</t>
    <phoneticPr fontId="1"/>
  </si>
  <si>
    <t>【道路維持修繕工事】</t>
    <phoneticPr fontId="1"/>
  </si>
  <si>
    <t>【河床整形工事】</t>
    <phoneticPr fontId="1"/>
  </si>
  <si>
    <t>別紙-3　⑳</t>
    <rPh sb="0" eb="2">
      <t>ベッシ</t>
    </rPh>
    <phoneticPr fontId="1"/>
  </si>
  <si>
    <t>港湾築造工事（浚渫・海岸築造工事を含む）</t>
    <rPh sb="0" eb="2">
      <t>コウワン</t>
    </rPh>
    <rPh sb="2" eb="4">
      <t>チクゾウ</t>
    </rPh>
    <rPh sb="4" eb="6">
      <t>コウジ</t>
    </rPh>
    <rPh sb="7" eb="9">
      <t>シュンセツ</t>
    </rPh>
    <rPh sb="10" eb="12">
      <t>カイガン</t>
    </rPh>
    <rPh sb="12" eb="14">
      <t>チクゾウ</t>
    </rPh>
    <rPh sb="14" eb="15">
      <t>コウ</t>
    </rPh>
    <rPh sb="15" eb="16">
      <t>ジ</t>
    </rPh>
    <rPh sb="17" eb="18">
      <t>フク</t>
    </rPh>
    <phoneticPr fontId="1"/>
  </si>
  <si>
    <t>【浚渫・床掘関係】</t>
    <phoneticPr fontId="1"/>
  </si>
  <si>
    <t>【地盤改良関係】</t>
    <phoneticPr fontId="1"/>
  </si>
  <si>
    <t>【マット、捨石及び均し関係】</t>
    <phoneticPr fontId="1"/>
  </si>
  <si>
    <t>【本体：ケーソン関係、ブロック据付関係】</t>
    <phoneticPr fontId="1"/>
  </si>
  <si>
    <t>【防波堤工事】</t>
    <phoneticPr fontId="1"/>
  </si>
  <si>
    <t xml:space="preserve">別紙-3　㉑  </t>
    <rPh sb="0" eb="2">
      <t>ベッシ</t>
    </rPh>
    <phoneticPr fontId="1"/>
  </si>
  <si>
    <t>道路工事</t>
    <rPh sb="0" eb="2">
      <t>ドウロ</t>
    </rPh>
    <rPh sb="2" eb="4">
      <t>コウジ</t>
    </rPh>
    <phoneticPr fontId="1"/>
  </si>
  <si>
    <t>【路床・路盤・路床安定処理】</t>
    <phoneticPr fontId="1"/>
  </si>
  <si>
    <t xml:space="preserve">別紙-3　㉒  </t>
    <rPh sb="0" eb="2">
      <t>ベッシ</t>
    </rPh>
    <phoneticPr fontId="1"/>
  </si>
  <si>
    <t>歩道工事</t>
    <rPh sb="0" eb="2">
      <t>ホドウ</t>
    </rPh>
    <rPh sb="2" eb="4">
      <t>コウジ</t>
    </rPh>
    <phoneticPr fontId="1"/>
  </si>
  <si>
    <t>【土工】</t>
    <rPh sb="1" eb="2">
      <t>ツチ</t>
    </rPh>
    <rPh sb="2" eb="3">
      <t>コウ</t>
    </rPh>
    <phoneticPr fontId="1"/>
  </si>
  <si>
    <t>【路盤・舗装工】</t>
    <phoneticPr fontId="1"/>
  </si>
  <si>
    <t>【付属構造物等】</t>
    <phoneticPr fontId="1"/>
  </si>
  <si>
    <t xml:space="preserve">別紙-3　㉓  </t>
    <rPh sb="0" eb="2">
      <t>ベッシ</t>
    </rPh>
    <phoneticPr fontId="1"/>
  </si>
  <si>
    <t>消雪工事</t>
    <rPh sb="0" eb="2">
      <t>ショウセツ</t>
    </rPh>
    <rPh sb="2" eb="4">
      <t>コウジ</t>
    </rPh>
    <phoneticPr fontId="1"/>
  </si>
  <si>
    <t>【削井工・取水施設工】</t>
    <phoneticPr fontId="1"/>
  </si>
  <si>
    <t>【散水工】</t>
    <phoneticPr fontId="1"/>
  </si>
  <si>
    <t xml:space="preserve">別紙-3　㉔  </t>
    <rPh sb="0" eb="2">
      <t>ベッシ</t>
    </rPh>
    <phoneticPr fontId="1"/>
  </si>
  <si>
    <t>下水道工事</t>
    <rPh sb="0" eb="3">
      <t>ゲスイドウ</t>
    </rPh>
    <rPh sb="3" eb="5">
      <t>コウジ</t>
    </rPh>
    <phoneticPr fontId="1"/>
  </si>
  <si>
    <t>【開削工】</t>
    <phoneticPr fontId="1"/>
  </si>
  <si>
    <t>【推進工】</t>
    <phoneticPr fontId="1"/>
  </si>
  <si>
    <t>【シールド】</t>
    <phoneticPr fontId="1"/>
  </si>
  <si>
    <t xml:space="preserve">別紙-3　㉕  </t>
    <rPh sb="0" eb="2">
      <t>ベッシ</t>
    </rPh>
    <phoneticPr fontId="1"/>
  </si>
  <si>
    <t>砂防構造工事　本体ダブルウォール　前堤・側壁コンクリート構造物</t>
    <rPh sb="0" eb="2">
      <t>サボウ</t>
    </rPh>
    <rPh sb="2" eb="4">
      <t>コウゾウ</t>
    </rPh>
    <rPh sb="4" eb="6">
      <t>コウジ</t>
    </rPh>
    <rPh sb="7" eb="9">
      <t>ホンタイ</t>
    </rPh>
    <rPh sb="17" eb="18">
      <t>ゼン</t>
    </rPh>
    <rPh sb="18" eb="19">
      <t>テイ</t>
    </rPh>
    <rPh sb="20" eb="22">
      <t>ソクヘキ</t>
    </rPh>
    <rPh sb="28" eb="31">
      <t>コウゾウブツ</t>
    </rPh>
    <phoneticPr fontId="1"/>
  </si>
  <si>
    <t>【ダブルウォール工】</t>
    <phoneticPr fontId="1"/>
  </si>
  <si>
    <t xml:space="preserve">別紙-3　㉖  </t>
    <rPh sb="0" eb="2">
      <t>ベッシ</t>
    </rPh>
    <phoneticPr fontId="1"/>
  </si>
  <si>
    <t>［評価対象項目②］</t>
    <phoneticPr fontId="1"/>
  </si>
  <si>
    <t>・品質関係の測定方法又は測定値が不適切であったため、検査職員が修補（手直し）指示を行った。
上記該当あれば･･ｅ</t>
    <rPh sb="1" eb="3">
      <t>ヒンシツ</t>
    </rPh>
    <rPh sb="3" eb="5">
      <t>カンケイ</t>
    </rPh>
    <rPh sb="6" eb="8">
      <t>ソクテイ</t>
    </rPh>
    <rPh sb="8" eb="10">
      <t>ホウホウ</t>
    </rPh>
    <rPh sb="10" eb="11">
      <t>マタ</t>
    </rPh>
    <rPh sb="12" eb="15">
      <t>ソクテイチ</t>
    </rPh>
    <rPh sb="16" eb="19">
      <t>フテキセツ</t>
    </rPh>
    <rPh sb="26" eb="28">
      <t>ケンサ</t>
    </rPh>
    <rPh sb="28" eb="30">
      <t>ショクイン</t>
    </rPh>
    <rPh sb="31" eb="33">
      <t>シュウホ</t>
    </rPh>
    <rPh sb="34" eb="36">
      <t>テナオ</t>
    </rPh>
    <rPh sb="38" eb="40">
      <t>シジ</t>
    </rPh>
    <rPh sb="41" eb="42">
      <t>オコナ</t>
    </rPh>
    <rPh sb="65" eb="67">
      <t>ジョウキ</t>
    </rPh>
    <rPh sb="67" eb="69">
      <t>ガイトウ</t>
    </rPh>
    <phoneticPr fontId="1"/>
  </si>
  <si>
    <t>［評価対象項目①］</t>
    <phoneticPr fontId="1"/>
  </si>
  <si>
    <t>　　①　当該「評価対象項目」のうち評価対象外の項目は削除する。</t>
    <phoneticPr fontId="1"/>
  </si>
  <si>
    <t>　　②　削除項目のある場合は削除後の評価項目を母数として、比率で評価する。</t>
    <phoneticPr fontId="1"/>
  </si>
  <si>
    <t>【コンクリート工（場所打ち杭の中詰め用等）】</t>
    <rPh sb="11" eb="12">
      <t>ウ</t>
    </rPh>
    <phoneticPr fontId="1"/>
  </si>
  <si>
    <t>Ⅱ　品　　　　質</t>
    <phoneticPr fontId="1"/>
  </si>
  <si>
    <t>【用排水施設】</t>
    <phoneticPr fontId="1"/>
  </si>
  <si>
    <t>【コンクリート舗装関係】</t>
    <phoneticPr fontId="1"/>
  </si>
  <si>
    <t>その他工事</t>
    <rPh sb="2" eb="3">
      <t>タ</t>
    </rPh>
    <rPh sb="3" eb="5">
      <t>コウジ</t>
    </rPh>
    <phoneticPr fontId="1"/>
  </si>
  <si>
    <t>【本体：杭及び矢板、控工関係】</t>
    <phoneticPr fontId="1"/>
  </si>
  <si>
    <t>設計図書に基づくコンクリートの配合試験又は試験練りが行われており、適切なコンクリートの規格（強度・w/ｃ・最大骨材粒径・塩化物総量等）が確認できる。（JIS A-5308以外の生コンを使用する場合）</t>
  </si>
  <si>
    <t>コンクリート打込み時の必要な供試体を採取し、強度、ｽﾗﾝﾌﾟ及び空気量等が確認できる。（JIS A-5308以外の生コンを使用する場合）</t>
    <phoneticPr fontId="1"/>
  </si>
  <si>
    <t>施工条件及び気象条件に適した運搬時間、打込み時の投入高さ、バイブレーターによる締固及び養生方法等、適切に行っている。（寒中及び暑中コンクリート等を含む）</t>
    <phoneticPr fontId="1"/>
  </si>
  <si>
    <t>型枠及び支保工の組立が適正で、コンクリート打設後の取り外し時期がコンクリート強度等で適正に管理されている。</t>
    <phoneticPr fontId="1"/>
  </si>
  <si>
    <t>コンクリートの打ち直しや補修の痕跡がない。</t>
    <phoneticPr fontId="1"/>
  </si>
  <si>
    <t>コンクリート打込み時に雨水やわき水が適切に処理されている。</t>
    <phoneticPr fontId="1"/>
  </si>
  <si>
    <t>コンクリートの現場養生用の供試体が、当該現場のものであることが確認できる。</t>
    <phoneticPr fontId="1"/>
  </si>
  <si>
    <t>型枠の目違いがなく、型枠の破片等がコンクリート表面になく、丁寧な仕上がりが確認できる。</t>
    <phoneticPr fontId="1"/>
  </si>
  <si>
    <t>打ち継ぎ目にモルタル施工が実施されていることが確認できる。</t>
    <phoneticPr fontId="1"/>
  </si>
  <si>
    <t>目地に挟む目地材は、露出の表面で均一に出るように施工されている。</t>
    <phoneticPr fontId="1"/>
  </si>
  <si>
    <t>目地材、止水板等はよじれなく直線的に仕上がっている。</t>
    <phoneticPr fontId="1"/>
  </si>
  <si>
    <t>コンクリート及びセメントコンクリート製品の使用にあたり、アルカリ骨材反応抑制対策の適合を確認している。</t>
    <phoneticPr fontId="1"/>
  </si>
  <si>
    <t>コンクリート打込み前に、単位水量試験または水セメント比試験を実施している。（平成20年3月14日付技第1037号）</t>
    <phoneticPr fontId="1"/>
  </si>
  <si>
    <t>非破壊試験による配筋状態及びかぶり測定を行っている。（平成23年3月14日付技第1025号）</t>
    <phoneticPr fontId="1"/>
  </si>
  <si>
    <t>ひび割れ発生状況調査を実施している（土木コンクリート構造物の品質確保における品質確認調査方法、適用範囲１）</t>
    <phoneticPr fontId="1"/>
  </si>
  <si>
    <t>ひび割れ有無の調査を実施し報告している（土木コンクリート構造物の品質確保における品質確認調査方法、適用範囲２）</t>
    <phoneticPr fontId="1"/>
  </si>
  <si>
    <t>有害なクラックが無い。</t>
    <phoneticPr fontId="1"/>
  </si>
  <si>
    <t>・</t>
  </si>
  <si>
    <t>品質関係の試験結果が規格値、試験基準を満足せず、品質が劣る。</t>
    <rPh sb="0" eb="2">
      <t>ヒンシツ</t>
    </rPh>
    <rPh sb="2" eb="4">
      <t>カンケイ</t>
    </rPh>
    <rPh sb="5" eb="7">
      <t>シケン</t>
    </rPh>
    <rPh sb="7" eb="9">
      <t>ケッカ</t>
    </rPh>
    <rPh sb="10" eb="13">
      <t>キカクチ</t>
    </rPh>
    <rPh sb="14" eb="16">
      <t>シケン</t>
    </rPh>
    <rPh sb="16" eb="18">
      <t>キジュン</t>
    </rPh>
    <rPh sb="19" eb="21">
      <t>マンゾク</t>
    </rPh>
    <rPh sb="24" eb="26">
      <t>ヒンシツ</t>
    </rPh>
    <rPh sb="27" eb="28">
      <t>オト</t>
    </rPh>
    <phoneticPr fontId="1"/>
  </si>
  <si>
    <t>品質関係の測定方法又は測定値が不適切であったため、検査職員が修補（手直し）指示を行った。
上記該当あれば･･ｅ</t>
    <rPh sb="0" eb="2">
      <t>ヒンシツ</t>
    </rPh>
    <rPh sb="2" eb="4">
      <t>カンケイ</t>
    </rPh>
    <rPh sb="5" eb="7">
      <t>ソクテイ</t>
    </rPh>
    <rPh sb="7" eb="9">
      <t>ホウホウ</t>
    </rPh>
    <rPh sb="9" eb="10">
      <t>マタ</t>
    </rPh>
    <rPh sb="11" eb="14">
      <t>ソクテイチ</t>
    </rPh>
    <rPh sb="15" eb="18">
      <t>フテキセツ</t>
    </rPh>
    <rPh sb="25" eb="27">
      <t>ケンサ</t>
    </rPh>
    <rPh sb="27" eb="29">
      <t>ショクイン</t>
    </rPh>
    <rPh sb="30" eb="32">
      <t>シュウホ</t>
    </rPh>
    <rPh sb="33" eb="35">
      <t>テナオ</t>
    </rPh>
    <rPh sb="37" eb="39">
      <t>シジ</t>
    </rPh>
    <rPh sb="40" eb="41">
      <t>オコナ</t>
    </rPh>
    <rPh sb="64" eb="66">
      <t>ジョウキ</t>
    </rPh>
    <rPh sb="66" eb="68">
      <t>ガイトウ</t>
    </rPh>
    <phoneticPr fontId="1"/>
  </si>
  <si>
    <t>新潟県コンクリート品質確保ガイドライン（案）に基づく取組を達成した（加点対象構造物以外は項目削除）</t>
    <phoneticPr fontId="1"/>
  </si>
  <si>
    <t>コンクリート打込みまでの鉄筋の保管管理が適正であることが確認できる。</t>
    <phoneticPr fontId="1"/>
  </si>
  <si>
    <t>鉄筋の組立及び加工が適切であることが確認できる。</t>
  </si>
  <si>
    <t>スペーサーを適切に配置し、鉄筋のかぶりを確保している。</t>
    <phoneticPr fontId="1"/>
  </si>
  <si>
    <t>鉄筋圧接作業にあたり、作業員の技量確認を行っている。</t>
    <phoneticPr fontId="1"/>
  </si>
  <si>
    <t>鉄筋の規格、引張強度及び曲げ強度の試験値をミルシート等で確認できる。</t>
    <phoneticPr fontId="1"/>
  </si>
  <si>
    <t>鉄筋の重ね合わせ長が、設計図書どおりであることが確認できる。</t>
    <phoneticPr fontId="1"/>
  </si>
  <si>
    <t>％</t>
    <phoneticPr fontId="1"/>
  </si>
  <si>
    <t>×:</t>
    <phoneticPr fontId="1"/>
  </si>
  <si>
    <t>判定：</t>
    <rPh sb="0" eb="2">
      <t>ハンテイ</t>
    </rPh>
    <phoneticPr fontId="1"/>
  </si>
  <si>
    <t>〇：</t>
    <phoneticPr fontId="1"/>
  </si>
  <si>
    <t>△:</t>
    <phoneticPr fontId="1"/>
  </si>
  <si>
    <t>〇</t>
    <phoneticPr fontId="1"/>
  </si>
  <si>
    <t>△</t>
    <phoneticPr fontId="1"/>
  </si>
  <si>
    <t>×</t>
    <phoneticPr fontId="1"/>
  </si>
  <si>
    <t>　</t>
    <phoneticPr fontId="1"/>
  </si>
  <si>
    <t>a</t>
    <phoneticPr fontId="1"/>
  </si>
  <si>
    <t>b</t>
    <phoneticPr fontId="1"/>
  </si>
  <si>
    <t>c</t>
    <phoneticPr fontId="1"/>
  </si>
  <si>
    <t>d</t>
    <phoneticPr fontId="1"/>
  </si>
  <si>
    <t>e</t>
    <phoneticPr fontId="1"/>
  </si>
  <si>
    <t>a'</t>
    <phoneticPr fontId="1"/>
  </si>
  <si>
    <t>b'</t>
    <phoneticPr fontId="1"/>
  </si>
  <si>
    <t>材料の品質規定証明書が整備されている。</t>
    <phoneticPr fontId="1"/>
  </si>
  <si>
    <t>ＪＩＳ規格外品について、仕様書の規定する規格や品質を満足している。</t>
    <phoneticPr fontId="1"/>
  </si>
  <si>
    <t>基礎地盤の整形、清掃及び湧水処理等が適切に実施されていることが確認できる。</t>
    <phoneticPr fontId="1"/>
  </si>
  <si>
    <t>土留め、ウェルポイント等の仮設が設計図書に基づき、適切に施工及び管理されていることが確認できる。</t>
    <phoneticPr fontId="1"/>
  </si>
  <si>
    <t>二次製品の受け取りを現場代理人などの責任ある者が、製品を確認し受け取り、損傷のないもので施工されている。</t>
    <phoneticPr fontId="1"/>
  </si>
  <si>
    <t>施工基面は平滑で所定の強度が確保されている。（据え付け後に不等沈下で波打っていないこと）</t>
    <phoneticPr fontId="1"/>
  </si>
  <si>
    <t>ＪＩＳ製品について、ＪＩＳマーク表示が写真で確認できる。</t>
    <phoneticPr fontId="1"/>
  </si>
  <si>
    <t>胴込コンクリート及び裏込材の充填が十分で空隙が生じていない。</t>
    <phoneticPr fontId="1"/>
  </si>
  <si>
    <t>基礎コンクリート及び天端等の調整コンクリートにクラック等の欠陥がない。</t>
    <phoneticPr fontId="1"/>
  </si>
  <si>
    <t>材料の連結、又はかみ合わせが適切である。</t>
    <phoneticPr fontId="1"/>
  </si>
  <si>
    <t>端部における地山とのすりつけが適切である。</t>
    <phoneticPr fontId="1"/>
  </si>
  <si>
    <t>法勾配及び裏込め材の厚さの確保のため細心の注意をはらっている。</t>
    <phoneticPr fontId="1"/>
  </si>
  <si>
    <t>設置後の製品に有害なクラックや損傷が無い。</t>
    <phoneticPr fontId="1"/>
  </si>
  <si>
    <t>位置、方向、高さ及び勾配等について、前後の施設又は地形になじみよく施工されている。</t>
    <phoneticPr fontId="1"/>
  </si>
  <si>
    <t>呑口、吐口及び集水桝等の取り付けコンクリートに、クラック等の欠陥がない。</t>
    <phoneticPr fontId="1"/>
  </si>
  <si>
    <t>施設の流末は浸食、滞留等が生じないよう処理されている。</t>
    <phoneticPr fontId="1"/>
  </si>
  <si>
    <t>不等沈下の発生がなく、基礎コンクリートの亀裂や縦目地からの漏水も見られない。</t>
    <phoneticPr fontId="1"/>
  </si>
  <si>
    <t>縦目地の目地モルタルが適切に施工されている。</t>
    <phoneticPr fontId="1"/>
  </si>
  <si>
    <t>製品周辺の盛土、埋戻土の施工にあたり、巻出し及び転圧が適切に施工されている。</t>
    <phoneticPr fontId="1"/>
  </si>
  <si>
    <t>製品の縦目地には隙間やズレがなく、適切に施工されている。</t>
    <phoneticPr fontId="1"/>
  </si>
  <si>
    <t>中心線の通りがよい。</t>
    <phoneticPr fontId="1"/>
  </si>
  <si>
    <t>仕様書で示す条件により締め固めが実施されている。</t>
    <phoneticPr fontId="1"/>
  </si>
  <si>
    <t>管の両端が均等に埋め戻されている事が確認できる。</t>
    <phoneticPr fontId="1"/>
  </si>
  <si>
    <t>地盤面及び基盤面に不陸が生じていないことが確認できる。</t>
    <phoneticPr fontId="1"/>
  </si>
  <si>
    <t>管からの漏水がない。</t>
    <phoneticPr fontId="1"/>
  </si>
  <si>
    <t>コンクリート構造物にきめ細やかな施工がうかがえる。</t>
    <phoneticPr fontId="1"/>
  </si>
  <si>
    <t>合流及び分流の接合部では、適切な施工が実施されている。</t>
    <phoneticPr fontId="1"/>
  </si>
  <si>
    <t>水路の流れに支障なく、平坦で勾配に細心の配慮がなされている。</t>
    <phoneticPr fontId="1"/>
  </si>
  <si>
    <t>打ち継ぎ目の処理が仕様書どおりに適正に実施されている。</t>
    <phoneticPr fontId="1"/>
  </si>
  <si>
    <t>雨水による崩壊が起きないよう、排水対策を実施している｡</t>
    <phoneticPr fontId="1"/>
  </si>
  <si>
    <t>筋芝又は種子吹付等を適切に行っている。</t>
    <phoneticPr fontId="1"/>
  </si>
  <si>
    <t>法面に有害なクラックや損傷がない。</t>
    <phoneticPr fontId="1"/>
  </si>
  <si>
    <t>建設発生土が適切に管理されている。</t>
    <phoneticPr fontId="1"/>
  </si>
  <si>
    <t>施工基面が平滑で、所定の強度が得られるように仕上げられている。</t>
    <phoneticPr fontId="1"/>
  </si>
  <si>
    <t>建設発生土の再利用が積極的に図られ、現場での放置がなく、時間管理の上で適切に管理されている。</t>
    <phoneticPr fontId="1"/>
  </si>
  <si>
    <t>伐開除根作業が設計図書に定められた条件を満足していることが確認できる。</t>
    <phoneticPr fontId="1"/>
  </si>
  <si>
    <t>置き換えのための掘削を行うにあたり、掘削面以下を乱さないように、かつ不陸が生じないように施工している。</t>
    <phoneticPr fontId="1"/>
  </si>
  <si>
    <t>余堀などによる地盤の強度低下を招かないよう施工している。</t>
    <phoneticPr fontId="1"/>
  </si>
  <si>
    <t>切取法面において落石等の危険がないようにゆるんだ転石、岩塊等が除去されている。</t>
    <phoneticPr fontId="1"/>
  </si>
  <si>
    <t>品質管理の基準、そのための施工方法が明確になっている。</t>
    <phoneticPr fontId="1"/>
  </si>
  <si>
    <t>良好な施工により 盛土材の品質が設計図書に基づくものになっている。</t>
    <phoneticPr fontId="1"/>
  </si>
  <si>
    <t>段切り等が施工前に適切に行われている｡</t>
    <phoneticPr fontId="1"/>
  </si>
  <si>
    <t>構造物周辺の締固め等の処理を適正に行っている。</t>
    <phoneticPr fontId="1"/>
  </si>
  <si>
    <t>締固めを適切な条件の基で施工している。（巻き出し厚が均一で、均等な転圧が行なわれている）</t>
    <phoneticPr fontId="1"/>
  </si>
  <si>
    <t>締め固め試験により管理され適正な品質といる。</t>
    <phoneticPr fontId="1"/>
  </si>
  <si>
    <t>ＣＢＲ試験等を行っている。</t>
    <phoneticPr fontId="1"/>
  </si>
  <si>
    <t>施工後の沈下量の測定が適正に実施されている。</t>
    <phoneticPr fontId="1"/>
  </si>
  <si>
    <t>土羽工の土質が適正である。</t>
    <phoneticPr fontId="1"/>
  </si>
  <si>
    <t>基礎が沈下しないように充分な強度があるかが確認されて作業がされている。</t>
    <phoneticPr fontId="1"/>
  </si>
  <si>
    <t>盛土仕上がりの状態に変形がなく、はらみのない状態で完成している。</t>
    <phoneticPr fontId="1"/>
  </si>
  <si>
    <t>補強材の施工にずれ、歪み、はらみ、損傷がないことが確認できる。</t>
    <phoneticPr fontId="1"/>
  </si>
  <si>
    <t>盛土の締固を適切な条件（人力機械別、巻出し厚、敷き均し、転圧作業等）で施工されている。</t>
    <phoneticPr fontId="1"/>
  </si>
  <si>
    <t>プレキャッスト製品及び材料等の品質が、工場管理資料により適正であることが確認できる。</t>
    <phoneticPr fontId="1"/>
  </si>
  <si>
    <t>現場条件に応じた排水対策が施工時を含め適切に講じられている。</t>
    <phoneticPr fontId="1"/>
  </si>
  <si>
    <t>盛土の締固め管理（密度等）が適切に実施されていることが確認できる。</t>
    <phoneticPr fontId="1"/>
  </si>
  <si>
    <t>構造物との取り合いがよく、排水処理が適切に実施されている。</t>
    <phoneticPr fontId="1"/>
  </si>
  <si>
    <t>二次製品の受け取りを現場代理人などの責任ある者が製品を確認し受け取り、損傷のないもので施工されている。</t>
    <phoneticPr fontId="1"/>
  </si>
  <si>
    <t>二次製品規格の現場チェックがなされている（土木部汎用二次製品は除く）</t>
    <phoneticPr fontId="1"/>
  </si>
  <si>
    <t>基礎工において、掘り過ぎが無く施工していることが確認できる。</t>
    <phoneticPr fontId="1"/>
  </si>
  <si>
    <t>施工にあたって、床堀箇所の湧水及び滞水等を、排除して施工していることが確認できる。</t>
    <phoneticPr fontId="1"/>
  </si>
  <si>
    <t>裏込材、胴込めｺﾝｸﾘｰﾄが充てん又は締め固めが充分で、空隙が生じていない。</t>
    <phoneticPr fontId="1"/>
  </si>
  <si>
    <t>緑化ブロック、石積み（張）、法枠及びかごマット等で材料のかみ合わせ又は連結が適切で、裏込材の吸い出しの恐れがない。</t>
    <phoneticPr fontId="1"/>
  </si>
  <si>
    <t>護岸工の端部や曲線部の処理、強度及び水密性が適切である。</t>
    <phoneticPr fontId="1"/>
  </si>
  <si>
    <t>遮水シートの上流側が上になるように所定の幅で重ね合わせられ、端部処理が適切である。</t>
    <phoneticPr fontId="1"/>
  </si>
  <si>
    <t>植生工で、植生の種類、品質、配合及び施工後の養生が適切である。</t>
    <phoneticPr fontId="1"/>
  </si>
  <si>
    <t>矢板の品質がミルシート等で確認できる。</t>
    <phoneticPr fontId="1"/>
  </si>
  <si>
    <t>材料の品質規格証明書等が整備されている。</t>
    <phoneticPr fontId="1"/>
  </si>
  <si>
    <t>製品の品質管理が適切に行われ、納入月日が確認できる。</t>
    <phoneticPr fontId="1"/>
  </si>
  <si>
    <t>ブロックマットのアンカーピンの配置、打ち込みが適切になされている。</t>
    <phoneticPr fontId="1"/>
  </si>
  <si>
    <t>ロックマットは、所定の幅で重ねられている。</t>
    <phoneticPr fontId="1"/>
  </si>
  <si>
    <t>丁張りを２重、３重に設けるなど、法勾配、裏込め材の厚さの確保のため細心の注意をはらっている。</t>
    <phoneticPr fontId="1"/>
  </si>
  <si>
    <t>口締めの閉じ、鉄筋はよくねじれ堅く締められている。</t>
    <phoneticPr fontId="1"/>
  </si>
  <si>
    <t>吸出し防止材の品質が確保され、護岸の下面に適切に設置されている。</t>
    <phoneticPr fontId="1"/>
  </si>
  <si>
    <t>護岸端部において、流水によるめくれを防止するため、必要に応じて対策を講じているのが確認できる。</t>
    <phoneticPr fontId="1"/>
  </si>
  <si>
    <t>中詰め材は、設計に対して、中詰石の量が適切であることが確認でき、できるだけ空隙を少なく施工されている。</t>
    <phoneticPr fontId="1"/>
  </si>
  <si>
    <t>かごマットの中詰用ぐり石には、かごの厚さが30cmの場合は５cm～15cm、かごの厚さが50cmの場合は、15cm～20cmのもので、網目より大きな天然石または割ぐり石を使用していることが確認できる。</t>
    <phoneticPr fontId="1"/>
  </si>
  <si>
    <t>線材は品質管理試験の確認を行い、網線材の端末は1.5回以上巻き式によって結束し線端末は内面に向け施工されている。</t>
    <phoneticPr fontId="1"/>
  </si>
  <si>
    <t>外周部は、接続長の全長を連結していることが確認できる。（平張タイプ）</t>
    <phoneticPr fontId="1"/>
  </si>
  <si>
    <t>根固工、水制工、沈床工及び捨石工等で、材料の連結又はかみ合わせが適切である。</t>
    <phoneticPr fontId="1"/>
  </si>
  <si>
    <t>設置間隔及び高さ等が設計図書どおりに施工されている。</t>
    <phoneticPr fontId="1"/>
  </si>
  <si>
    <t>鉄線等での結束では、ゆるみなく緊張していることが確認できる。</t>
    <phoneticPr fontId="1"/>
  </si>
  <si>
    <t>コンクリートブロックの転置及び仮置に際し、強度確認を行っている。</t>
    <phoneticPr fontId="1"/>
  </si>
  <si>
    <t>設置されたブロックに破損や補修痕のないことが確認できる。</t>
    <phoneticPr fontId="1"/>
  </si>
  <si>
    <t>異形ブロック等を現場で製作のものは、型枠搬入時に仮組等を実施し、寸法、歪み及び傷等をチェックしている。</t>
    <phoneticPr fontId="1"/>
  </si>
  <si>
    <t>異形ブロックの製作で豆板、かけ及び型枠の目違いが規定の範囲であることが確認できる。</t>
    <phoneticPr fontId="1"/>
  </si>
  <si>
    <t>鋼材の員数照合がミルシート等（現物照合を含む）で確認されている。</t>
    <phoneticPr fontId="1"/>
  </si>
  <si>
    <t>塗装する面が乾燥状態であることが確認できる。</t>
    <phoneticPr fontId="1"/>
  </si>
  <si>
    <t>素地調整の場合、第１種ケレン後４時間以内に金属前処理塗装を実施していることが確認できる。</t>
    <phoneticPr fontId="1"/>
  </si>
  <si>
    <t>塗料の空缶管理が、写真等で確実に空であることが確認できる。</t>
    <phoneticPr fontId="1"/>
  </si>
  <si>
    <t>塗料の品質が出荷証明書や塗料証明書で確認できる。</t>
    <phoneticPr fontId="1"/>
  </si>
  <si>
    <t>塗装前の処理が適切に実施されていることが確認できる。</t>
    <phoneticPr fontId="1"/>
  </si>
  <si>
    <t>仕様書に定められた制限内の気温及び湿度の条件下で、塗装を行っていることが確認できる。</t>
    <phoneticPr fontId="1"/>
  </si>
  <si>
    <t>溶接作業にあたり、作業員の技量確認を行っている。</t>
    <phoneticPr fontId="1"/>
  </si>
  <si>
    <t>放射性透過試験又は超音波探傷試験により溶接箇所の試験結果報告書が作成され、適正に実施されたことが確認できる。</t>
    <phoneticPr fontId="1"/>
  </si>
  <si>
    <t>キャンバーが規格どおりに確保されている。</t>
    <phoneticPr fontId="1"/>
  </si>
  <si>
    <t>溶接作業にあたり、溶接材料の使用区分が設計図書の仕様を満足していることが確認できる。</t>
    <phoneticPr fontId="1"/>
  </si>
  <si>
    <t>溶接施工に係る施工計画書を提出していることが確認できる。</t>
    <phoneticPr fontId="1"/>
  </si>
  <si>
    <t>孔空けによって生じたまくれが削り取られているなど、きめ細やかに製作していることが確認できる。</t>
    <phoneticPr fontId="1"/>
  </si>
  <si>
    <t>欠陥部の発生が見られないことが確認できる。</t>
    <phoneticPr fontId="1"/>
  </si>
  <si>
    <t>ボルトの締付確認が実施され、適切に記録が保管されている。</t>
    <phoneticPr fontId="1"/>
  </si>
  <si>
    <t>ボルトの締付機、測定機器のキャリブレーションを実施している。</t>
    <phoneticPr fontId="1"/>
  </si>
  <si>
    <t>支承の据付で、コンクリート面のチッピング及びモルタル付着が確認でき、仕上げ面に水切り勾配がついている。</t>
    <phoneticPr fontId="1"/>
  </si>
  <si>
    <t>ボルトの品質がミルシート等で確認できる。</t>
    <phoneticPr fontId="1"/>
  </si>
  <si>
    <t>架設の結果、塗装面を損傷していない。</t>
    <phoneticPr fontId="1"/>
  </si>
  <si>
    <t>現場塗装で塗り残し、むら等がない。</t>
    <phoneticPr fontId="1"/>
  </si>
  <si>
    <t>鋼材の保管にあたり、変形及び塗装面に損傷を与えないように適切に管理されている。</t>
    <phoneticPr fontId="1"/>
  </si>
  <si>
    <t>トルシアボルトの締め付け完了がピンテールの破断により、写真等によって確認できる。</t>
    <phoneticPr fontId="1"/>
  </si>
  <si>
    <t>支承製品の品質が証明書等で確認できる。</t>
    <phoneticPr fontId="1"/>
  </si>
  <si>
    <t>高力ボルトの締め付けを、中心から外側に向かって行っていることが確認できる。</t>
    <phoneticPr fontId="1"/>
  </si>
  <si>
    <t>架設にあたって、部材の応力と変形等を十分検討していることが確認できる。</t>
    <phoneticPr fontId="1"/>
  </si>
  <si>
    <t>架設に用いる仮設備及び架設用機材について品質、性能が確保できる規模及び強度を有して確認していることが確認できる。</t>
    <phoneticPr fontId="1"/>
  </si>
  <si>
    <t xml:space="preserve"> 高力ボルトの締め付けを、中心から外側に向かって行っていることが確認できる。</t>
    <phoneticPr fontId="1"/>
  </si>
  <si>
    <t>現場塗装部のケレン及び膜厚管理を適切に行っていることが確認できる。</t>
    <phoneticPr fontId="1"/>
  </si>
  <si>
    <t>現場塗装において、温度、湿度、風速等の確認を行っていることが確認できる。</t>
    <phoneticPr fontId="1"/>
  </si>
  <si>
    <t>施工基面が平滑に仕上げられ、所定の強度が確保されている。（出来上がりが波打っていない）</t>
    <phoneticPr fontId="1"/>
  </si>
  <si>
    <t>設計図書に基づくコンクリートの配合試験又は試験練りが行われており、適切なコンクリートの規格（強度・w/ｃ・最大骨材粒径・塩化物総量等）が確認できる。（JIS A-5308以外の生コンを使用する場合）</t>
    <phoneticPr fontId="1"/>
  </si>
  <si>
    <t>施工条件及び気象条件に適した運搬時間、打設時の投入高さ、バイブレーターによる締固及び養生方法等、適切にが行っている。（寒中及び暑中コンクリート等を含む）</t>
    <phoneticPr fontId="1"/>
  </si>
  <si>
    <t>型枠及び支保工の組立が適正で、コンクリート打込み後の取り外し時期がｺﾝｸﾘｰﾄ強度等で適正に管理されている。</t>
    <phoneticPr fontId="1"/>
  </si>
  <si>
    <t>コンクリート打込み前に打継ぎ目処理を適切に行っていることが確認できる。</t>
    <phoneticPr fontId="1"/>
  </si>
  <si>
    <t xml:space="preserve">コンクリート及びセメントコンクリート製品の使用にあたりアルカリ骨材反応抑制対策の適合を確認している。（高炉Ｂ種・Ｃ種のセメントを使用したコンクリートの場合は評価対象から除外する）  </t>
    <phoneticPr fontId="1"/>
  </si>
  <si>
    <t>コンクリート打設前に、単位水量試験または水セメント比試験を実施している。（平成20年3月14日付技第1037号）</t>
    <phoneticPr fontId="1"/>
  </si>
  <si>
    <t>鉄筋の組立及び加工が適切であることが確認できる。</t>
    <phoneticPr fontId="1"/>
  </si>
  <si>
    <t>基礎地盤が確認され、適切に基盤面が仕上げられていることが確認できる。</t>
    <phoneticPr fontId="1"/>
  </si>
  <si>
    <t>掘削法面勾配が、正確に施工されていることが確認できる。</t>
    <phoneticPr fontId="1"/>
  </si>
  <si>
    <t>排水パイプや吸い出し防止材が適切に施工されていることが確認できる。</t>
    <phoneticPr fontId="1"/>
  </si>
  <si>
    <t>床固め及び帯工等との取り付け部が適切に施工されている。</t>
    <phoneticPr fontId="1"/>
  </si>
  <si>
    <t>流路工の付属物の施工が適切に施工されている。</t>
    <phoneticPr fontId="1"/>
  </si>
  <si>
    <t>リフトスケジュールが作成され、コンクリート打設時期及び養生が適切に行われている。</t>
    <phoneticPr fontId="1"/>
  </si>
  <si>
    <t>かご工の積み方が適正で、変形がなく、垂直に立ち上がっている。</t>
    <phoneticPr fontId="1"/>
  </si>
  <si>
    <t>かごは芋目地にならないよう交互に積み上げられている。</t>
    <phoneticPr fontId="1"/>
  </si>
  <si>
    <t>層積みの線が中だるみなく、水平に整っている。</t>
    <phoneticPr fontId="1"/>
  </si>
  <si>
    <t>かごマットや蛇篭の詰め石の施工が適切で空隙が生じていない。</t>
    <phoneticPr fontId="1"/>
  </si>
  <si>
    <t xml:space="preserve"> かごマットや蛇篭の中詰め石が仕様書に定められた大きさで施工されている。</t>
    <phoneticPr fontId="1"/>
  </si>
  <si>
    <t>ライナープレート等の組立にあたり、偏心と歪みに配慮し施工を行っている。</t>
    <phoneticPr fontId="1"/>
  </si>
  <si>
    <t>ライナープレート等と地山との隙間が少なくなるように施工を行っている。</t>
    <phoneticPr fontId="1"/>
  </si>
  <si>
    <t xml:space="preserve"> 地すべり状況を把握し、掘削中の地盤構造や湧水の記録が整備されている。</t>
    <phoneticPr fontId="1"/>
  </si>
  <si>
    <t>ライナープレート等を確実に固定できるように掘削が入念に施工され、ライナープレート端に触れることく、鉛直方向に正確に施工されていることが確認できる。</t>
    <phoneticPr fontId="1"/>
  </si>
  <si>
    <t>ライナープレート等が仕様書に示す深さごとに１枚ずつ実施されていることが確認できる。</t>
    <phoneticPr fontId="1"/>
  </si>
  <si>
    <t>ライナープレート等の接続（ボルトと締付）が仕様書に示すとおりに実施されている。</t>
    <phoneticPr fontId="1"/>
  </si>
  <si>
    <t>地すべり状況を把握し、掘削中の地盤構造、湧水の記録が整備されている。</t>
    <phoneticPr fontId="1"/>
  </si>
  <si>
    <t>発進工の基本となる井筒発進工の底面は、水平かつ平坦に仕上げられている。</t>
    <phoneticPr fontId="1"/>
  </si>
  <si>
    <t>ブロックの組み立てにあたり、製品仕様のとおりボルト締めが確実に施工されている。</t>
    <phoneticPr fontId="1"/>
  </si>
  <si>
    <t>井筒内の掘削作業にあたり、不当沈下による傾きを防止するため、掘削は中心部から外側に掘り進み、掘りすぎないように注意して施工されている。</t>
    <phoneticPr fontId="1"/>
  </si>
  <si>
    <t>偏芯に配慮し、水平・鉛直に対する施工管理を常に行っている。</t>
    <phoneticPr fontId="1"/>
  </si>
  <si>
    <t>沈下作業にあたり、地山との摩擦力を軽減するための沈下砂利が均一に回るように施工されている。</t>
    <phoneticPr fontId="1"/>
  </si>
  <si>
    <t>縦方向接合鉄筋を挿入する際に鉄筋の所定ラップ長が取れているか確認できる。</t>
    <phoneticPr fontId="1"/>
  </si>
  <si>
    <t>縦方向接合鉄筋挿入孔に充填するセメントミルク施工に際し、所定の規格を満足しているか確認できる。</t>
    <phoneticPr fontId="1"/>
  </si>
  <si>
    <t>井筒頭部に施工する固定コンクリートについて、水平かつ平坦に施工されている。</t>
    <phoneticPr fontId="1"/>
  </si>
  <si>
    <t>既製杭の打ち止めの管理方法又は、場所打ち杭の施工管理方法が整理され、かつ、記録で確認できる。</t>
    <phoneticPr fontId="1"/>
  </si>
  <si>
    <t>溶接の品質管理に関して、仕様書等に定められた事項が確認できる。</t>
    <phoneticPr fontId="1"/>
  </si>
  <si>
    <t>杭の継ぎ手溶接、あるいは接続が丁寧に施工されていることが確認できる。</t>
    <phoneticPr fontId="1"/>
  </si>
  <si>
    <t>グラウト及び中詰コンクリートが、丁寧に施工されていることが確認できる。</t>
    <phoneticPr fontId="1"/>
  </si>
  <si>
    <t>施設の出来上がりに凹凸がなく、丁寧に仕上げられている。</t>
    <phoneticPr fontId="1"/>
  </si>
  <si>
    <t>既設道路及び水路施設等との取付けが、なじみが良く施工されている。</t>
    <phoneticPr fontId="1"/>
  </si>
  <si>
    <t xml:space="preserve"> 孔口間隔が正確であり、孔口の接続が丁寧に仕上げられている。</t>
    <phoneticPr fontId="1"/>
  </si>
  <si>
    <t>保孔管内部の洗浄作業が確認できる。</t>
    <phoneticPr fontId="1"/>
  </si>
  <si>
    <t>保孔管のストレーナー加工が適切であることを確認できる。</t>
    <phoneticPr fontId="1"/>
  </si>
  <si>
    <t>孔口部の土砂崩壊防止、排水口の流末処理及び侵食防止が適切に施工されている。</t>
    <phoneticPr fontId="1"/>
  </si>
  <si>
    <t>集排水ボーリング工の方向、角度、及び長さが設計図書に示されたとおりに適正になるよう、施工上の配慮がなされている。</t>
    <phoneticPr fontId="1"/>
  </si>
  <si>
    <t>保孔管が掘削全延長に挿入されていることが確認できる。</t>
    <phoneticPr fontId="1"/>
  </si>
  <si>
    <t>施工基面を乱さないように施工されている。</t>
    <phoneticPr fontId="1"/>
  </si>
  <si>
    <t xml:space="preserve"> 設置位置及び設置の方向などが適正に施工されている。</t>
    <phoneticPr fontId="1"/>
  </si>
  <si>
    <t>基礎が地山となじみよく施工されている。</t>
    <phoneticPr fontId="1"/>
  </si>
  <si>
    <t>基礎周辺の湧水の処理及び流水の洗堀処理が適切になされている。</t>
    <phoneticPr fontId="1"/>
  </si>
  <si>
    <t>ワイヤ式の防護工の場合は、張力にゆるみがないことが確認できる。</t>
    <phoneticPr fontId="1"/>
  </si>
  <si>
    <t>路床及び路盤工のプルフローリングを行っており、沈下等の不具合があった場合は、良質の材料と入れ替えるなどの対策を行なっている。</t>
    <phoneticPr fontId="1"/>
  </si>
  <si>
    <t>軟弱地盤など路床工にとって不適合なものに対し、対応策が取られている。</t>
    <phoneticPr fontId="1"/>
  </si>
  <si>
    <t>材料を降ろす位置、方法及び材料の敷均しが適正な方法で行われ、材料分離していない。</t>
    <phoneticPr fontId="1"/>
  </si>
  <si>
    <t>構造物周辺の締固め等が適切に行われている。</t>
    <phoneticPr fontId="1"/>
  </si>
  <si>
    <t xml:space="preserve"> 路床及び路盤工の密度管理が適切に行われている。</t>
    <phoneticPr fontId="1"/>
  </si>
  <si>
    <t>材料の品質証明書が整理されている。</t>
    <phoneticPr fontId="1"/>
  </si>
  <si>
    <t>掘削面の凹凸を除去し、均一な路床安定処理工が実施されている。</t>
    <phoneticPr fontId="1"/>
  </si>
  <si>
    <t>舗装の出来上がりを左右する路盤工が、平坦に出来上がっていることが確認できる。</t>
    <phoneticPr fontId="1"/>
  </si>
  <si>
    <t>設計図書に基づき、所定の厚さ管理及び品質管理が実施されている。</t>
    <phoneticPr fontId="1"/>
  </si>
  <si>
    <t>構造物とのすり付けが適正に実施され、ゆるんだところがない。</t>
    <phoneticPr fontId="1"/>
  </si>
  <si>
    <t>設計図書に基づいて、水溜まりや表面仕上げにキャタビラの跡がなく、平坦に仕上がっている。</t>
    <phoneticPr fontId="1"/>
  </si>
  <si>
    <t>構造物周辺の締め固め等で、振動ローラ等による入念な施工が実施されている。</t>
    <phoneticPr fontId="1"/>
  </si>
  <si>
    <t>設計図書に定められた試験方法でＣＢＲ値を測定していることが確認できる。</t>
    <phoneticPr fontId="1"/>
  </si>
  <si>
    <t>設計図書に基づく混合物の配合設計及び試験練りが行われており、適切な混合物の規格が確認できる。（アスファルト混合物の事前審査制度の適用工事は除く）</t>
    <phoneticPr fontId="1"/>
  </si>
  <si>
    <t>混合物の温度管理が、プラント出荷時、現場到着時及び舗設時等で整理、記録されている。</t>
    <phoneticPr fontId="1"/>
  </si>
  <si>
    <t xml:space="preserve"> 舗設後、直ちに供用する必要のある現場で、交通解放時の温度管理を適切に行っている。</t>
    <phoneticPr fontId="1"/>
  </si>
  <si>
    <t>舗設の各層の継ぎ目が、仕様書に定められた数値以上にずらしていることが確認できる。</t>
    <phoneticPr fontId="1"/>
  </si>
  <si>
    <t>目地の処理が、仕様書に定められたとおりであることが確認できる。</t>
    <phoneticPr fontId="1"/>
  </si>
  <si>
    <t>気象条件に適した混合物の運搬方法及び舗設作業（締め固め等）の配慮が行われている。</t>
    <phoneticPr fontId="1"/>
  </si>
  <si>
    <t>乳剤が均一に散布され、第三者への飛散防止対策及び構造物への付着など、細心の注意が払われている下で適正に塗布されている。</t>
    <phoneticPr fontId="1"/>
  </si>
  <si>
    <t>アスカーブの施工において、細かな配慮がなされ丁寧に施工されている。</t>
    <phoneticPr fontId="1"/>
  </si>
  <si>
    <t>路肩処理及び端部処理の施工において、細やかな配慮がなされ丁寧に施工されている。</t>
    <phoneticPr fontId="1"/>
  </si>
  <si>
    <t>密度管理が設計図書の仕様を満足していることが確認できる。</t>
    <phoneticPr fontId="1"/>
  </si>
  <si>
    <t>橋面舗装では、舗装に先駆けて行う防水工においてむらがなく、橋面の防水前及び施工後の測定を行っている。</t>
    <phoneticPr fontId="1"/>
  </si>
  <si>
    <t>水の浸入を防止する舗装端部の処理が適正に施工されている。</t>
    <phoneticPr fontId="1"/>
  </si>
  <si>
    <t>防水シートは橋面部を洗浄し、水分計等で床版が十分に乾燥したことを確認した後に付着を適切に行っている。</t>
    <phoneticPr fontId="1"/>
  </si>
  <si>
    <t>舗装コアを採取しない場合は、別途適切な方法で密度管理を行っている。</t>
    <phoneticPr fontId="1"/>
  </si>
  <si>
    <t>床版工のスペーサーは、本体コンクリートと同等の品質で１㎡当たり４個以上の設置が確認できる。</t>
    <phoneticPr fontId="1"/>
  </si>
  <si>
    <t xml:space="preserve"> 設計図書に基づくコンクリートの配合試験または試験練りが行われており、適切なコンクリート（強度・w/ｃ・最大骨材粒径・塩基総量等）が確認できる。（JIS A-5308以外の生コンを使用する場合）</t>
    <phoneticPr fontId="1"/>
  </si>
  <si>
    <t xml:space="preserve"> コンクリート打込み時に必要な供試体を採取し、強度、ｽﾗﾝﾌﾟ及び空気量等が確認できる。（JIS A-5308以外の生コンを使用する場合）</t>
    <phoneticPr fontId="1"/>
  </si>
  <si>
    <t>施工条件及び気象条件に適した運搬時間、打込み時の投入高さ、バイブレーターによる締固及び養生方法等適切に行っている。（寒中及び暑中コンクリート等を含む）</t>
    <phoneticPr fontId="1"/>
  </si>
  <si>
    <t>コンクリートの現場養生用の供試体が当該現場のものであることが確認できる。</t>
    <phoneticPr fontId="1"/>
  </si>
  <si>
    <t>コンクリート及びセメントコンクリート製品の使用にあたりアルカリ骨材反応抑制対策の適合を確認している。（高炉Ｂ種・Ｃ種のセメントを使用したコンクリートの場合は評価対象から除外する）</t>
    <phoneticPr fontId="1"/>
  </si>
  <si>
    <t>コンクリート打込みまでのチェアー、タンバー等の保管管理が適正であることが確認できる。</t>
    <phoneticPr fontId="1"/>
  </si>
  <si>
    <t>コンクリート版の四隅、スリップバー、タンバー等の付近は、分離したコンクリートが集まらないようにしている。</t>
    <phoneticPr fontId="1"/>
  </si>
  <si>
    <t>コンクリート舗装の表面は粗面仕上げで、かつ平坦で緻密、堅硬な表面仕上げになっている。</t>
    <phoneticPr fontId="1"/>
  </si>
  <si>
    <t>コンクリート舗装の表面仕上げで、縦方向に凹凸がない。</t>
    <phoneticPr fontId="1"/>
  </si>
  <si>
    <t>目地の隣り合わせの舗装面に段差がない。</t>
    <phoneticPr fontId="1"/>
  </si>
  <si>
    <t>舗装工の施工に先だって、上層路盤面の浮き石等の有害物を除去してから施工していることが確認できる。</t>
    <phoneticPr fontId="1"/>
  </si>
  <si>
    <t>材料が分離しないようコンクリートを敷均していることが確認できる。</t>
    <phoneticPr fontId="1"/>
  </si>
  <si>
    <t>2)</t>
  </si>
  <si>
    <t>施工条件及び気象条件に適した運搬時間、打込み時の投入高さ、ﾊﾞｲﾌﾞﾚｰﾀｰによる締固及び養生方法等適切に行っている。（寒中及び暑中ｺﾝｸﾘｰﾄ等を含む）</t>
    <phoneticPr fontId="1"/>
  </si>
  <si>
    <t>設計図書に基づくコンクリートの配合試験または試験練りが行われており、適切なコンクリートの規格（強度・w/ｃ・最大骨材粒径・塩基総量等）が確認できる。（JIS A-5308以外の生コンを使用する場合）</t>
    <phoneticPr fontId="1"/>
  </si>
  <si>
    <t>型枠、支保工の組立が適正で、コンクリート打込み後の取り外し時期がコンクリート強度等で適正に管理されている。</t>
    <phoneticPr fontId="1"/>
  </si>
  <si>
    <t>コンクリート及びセメントコンクリート製品の使用にあたりアルカリ骨材反応抑制対策の適合を確認している。高炉Ｂ種・Ｃ種のセメントを使用したコンクリートの場合は評価対象から除外する）</t>
    <phoneticPr fontId="1"/>
  </si>
  <si>
    <t>施工基面が平坦に仕上げられている。</t>
    <phoneticPr fontId="1"/>
  </si>
  <si>
    <t>材料の規格及び品質が試験成績表等で確認できる。</t>
    <phoneticPr fontId="1"/>
  </si>
  <si>
    <t>海岸部に保管する型枠のセパレートや組立の鉄筋等は、錆防止対策を行っている。</t>
    <phoneticPr fontId="1"/>
  </si>
  <si>
    <t>濁り防止等環境保全に十分注意して施工していることが確認できる。</t>
    <phoneticPr fontId="1"/>
  </si>
  <si>
    <t>工事期間中、1 日1 回は潮位観測を実施して記録していることが確認できる。（ブロック製作などの工程を除く）</t>
    <phoneticPr fontId="1"/>
  </si>
  <si>
    <t>台風などの異常気象に備えて施工前に避難場所の確保及び退避設備の対策を講じていることが確認できる。</t>
    <phoneticPr fontId="1"/>
  </si>
  <si>
    <t>コンクリートブロックの仮置きで転倒や崩壊等の恐れがない。</t>
    <phoneticPr fontId="1"/>
  </si>
  <si>
    <t>砂地や岩盤への根入れが適正で、不等沈下や背後土砂のパイピング等がない。</t>
    <phoneticPr fontId="1"/>
  </si>
  <si>
    <t>上部構造物の継ぎ目から背後土砂の流出がないことが確認できる。</t>
    <phoneticPr fontId="1"/>
  </si>
  <si>
    <t>異形ブロック等を現場で製作しているものは、型枠搬入時に仮組等を実施し、寸法、歪み及び傷等をチェックしている。</t>
    <phoneticPr fontId="1"/>
  </si>
  <si>
    <t>乱積でコンクリートブロック相互のかみ合わせがよく、孤立したブロックのないことが確認できる。</t>
    <phoneticPr fontId="1"/>
  </si>
  <si>
    <t>捨石基礎の均し面が平坦に仕上げられていることが確認できる。</t>
    <phoneticPr fontId="1"/>
  </si>
  <si>
    <t>捨石の基盤に敷設する帆布は、重ね合わせなどが適切に行われている。</t>
    <phoneticPr fontId="1"/>
  </si>
  <si>
    <t>方塊ブロックが垂直に据えられていることが確認できる。</t>
    <phoneticPr fontId="1"/>
  </si>
  <si>
    <t>捨石基礎は、大小の石でかみ合わせが良く、均し面にゆるみがないよう施工されていることが確認できる。</t>
    <phoneticPr fontId="1"/>
  </si>
  <si>
    <t>岩着の基礎工は、岩の状態を把握し、表面の藻及び砂などを除去した上で施工されている。</t>
    <phoneticPr fontId="1"/>
  </si>
  <si>
    <t>水中コンクリートの打設に際し、海水混入の防止策を実施している。</t>
    <phoneticPr fontId="1"/>
  </si>
  <si>
    <t>水中コンクリートの品質規格が確認できる。</t>
    <phoneticPr fontId="1"/>
  </si>
  <si>
    <t>施工の打ち継ぎ目では、位置が適正で、コンクリート打設前の清掃等が適切に行われている。</t>
    <phoneticPr fontId="1"/>
  </si>
  <si>
    <t>中詰めに使用する石の計量が適切であることが確認できる。</t>
    <phoneticPr fontId="1"/>
  </si>
  <si>
    <t>基礎工は、大小の石でかみ合わせ良く、均し面にゆるみがないよう施工されていることが確認できる。</t>
    <phoneticPr fontId="1"/>
  </si>
  <si>
    <t>基礎に敷設する帆布等の破れがなく、所定の重ねが写真記録等により確認できる。</t>
    <phoneticPr fontId="1"/>
  </si>
  <si>
    <t>捨て石基礎の均し面が平坦に仕上げられていることが確認できる。</t>
    <phoneticPr fontId="1"/>
  </si>
  <si>
    <t>施工基面が平滑に仕上げられている。</t>
    <phoneticPr fontId="1"/>
  </si>
  <si>
    <t>湧水や地表水の処理が適切で侵食、亀裂等がない。</t>
    <phoneticPr fontId="1"/>
  </si>
  <si>
    <t>ラス張工は、地山に均等になじむように張られ、浮いているところがないように施工されている。</t>
    <phoneticPr fontId="1"/>
  </si>
  <si>
    <t>金網、ネット等が仕様書のとおり施工され、仕上げ面から適正な間隔を保ち固定されている。</t>
    <phoneticPr fontId="1"/>
  </si>
  <si>
    <t>法肩の地山への巻き込みが適正に施工されている。</t>
    <phoneticPr fontId="1"/>
  </si>
  <si>
    <t>ネットの設置にあたり法面への固定方法が適切である。</t>
    <phoneticPr fontId="1"/>
  </si>
  <si>
    <t>地山表面の不純物の除去が確実に実施されている。</t>
    <phoneticPr fontId="1"/>
  </si>
  <si>
    <t>盛土の施工にあたり、法面の崩壊が起こらないよう締固めを十分行っていることが確認できる。</t>
    <phoneticPr fontId="1"/>
  </si>
  <si>
    <t>土壌試験を実施し、施工に反映している。</t>
  </si>
  <si>
    <t>ネット等の重ね幅が１０ｃｍ以上確保されている。</t>
    <phoneticPr fontId="1"/>
  </si>
  <si>
    <t>吹付け厚さが均等である。</t>
    <phoneticPr fontId="1"/>
  </si>
  <si>
    <t>種子の品質が適正なことが書類等で確認できる。</t>
    <phoneticPr fontId="1"/>
  </si>
  <si>
    <t>施工時期が定められた条件を満足していることが確認できる。</t>
    <phoneticPr fontId="1"/>
  </si>
  <si>
    <t>吹付け厚さによって必要な場合、二層以上の吹き付けは、層を分けて施工していることが確認できる。</t>
    <phoneticPr fontId="1"/>
  </si>
  <si>
    <t>跳ね返り材料が適切に処理されている。</t>
    <phoneticPr fontId="1"/>
  </si>
  <si>
    <t>厚さによる二層以上の吹き付けでは、剥離かないことが確認できる。</t>
    <phoneticPr fontId="1"/>
  </si>
  <si>
    <t>使用する材料の種類、品質及び配合が、設計図書の仕様を満足していることが確認できる。</t>
    <phoneticPr fontId="1"/>
  </si>
  <si>
    <t>金網等の重ね幅が１０ｃｍ以上確保されている。</t>
    <phoneticPr fontId="1"/>
  </si>
  <si>
    <t>吹付け厚さに応じて２層以上に分割して施工していることが確認できる。</t>
    <phoneticPr fontId="1"/>
  </si>
  <si>
    <t>法肩の吹付けにあたり、地山に沿って巻き込んで施工していることが確認できる。</t>
    <phoneticPr fontId="1"/>
  </si>
  <si>
    <t>金網が仕様書のとおりに施工され、仕上げ面から適正な間隔を保ち固定されている。</t>
    <phoneticPr fontId="1"/>
  </si>
  <si>
    <t>吸水性の吹付け面において、事前に吸水させてから施工していることが確認できる。</t>
    <phoneticPr fontId="1"/>
  </si>
  <si>
    <t>金網等の設置にあたり、法面への固定方法が適切である。</t>
    <phoneticPr fontId="1"/>
  </si>
  <si>
    <t>水抜きパイプが適切に配置されている。</t>
    <phoneticPr fontId="1"/>
  </si>
  <si>
    <t>アンカーの施工長さが確認できる。</t>
    <phoneticPr fontId="1"/>
  </si>
  <si>
    <t>現場養生が適切に行われていることが確認できる。</t>
    <phoneticPr fontId="1"/>
  </si>
  <si>
    <t>枠内に空隙がないことが確認できる。</t>
    <phoneticPr fontId="1"/>
  </si>
  <si>
    <t>層間にはく離がないことが確認できる。</t>
    <phoneticPr fontId="1"/>
  </si>
  <si>
    <t>アンカーが確実に固定されている。</t>
    <phoneticPr fontId="1"/>
  </si>
  <si>
    <t>ボルトの締め付け機や測定機器のキャリブレーションを実施している。</t>
  </si>
  <si>
    <t>ボルトの締付確認が実施され、適切に管理されている。</t>
    <phoneticPr fontId="1"/>
  </si>
  <si>
    <t>アンカー施工までの定着具及びテンドン等の保管管理が適正である。</t>
    <phoneticPr fontId="1"/>
  </si>
  <si>
    <t>グラウト注入のセメントミルクの品質、強度および充填確認が資料等により確認できる。</t>
    <phoneticPr fontId="1"/>
  </si>
  <si>
    <t>削孔の位置、削孔長及び方向について確認できる記録が管理されている。</t>
    <phoneticPr fontId="1"/>
  </si>
  <si>
    <t>削孔内の洗浄が適切に施工され、スライムの除去が資料等で確認できる。</t>
    <phoneticPr fontId="1"/>
  </si>
  <si>
    <t>設計アンカーの耐力確保のために、ジャッキの試験成績表に基づき定着荷重の資料が整備されている。</t>
    <phoneticPr fontId="1"/>
  </si>
  <si>
    <t>材料、製品の品質及び規格等がミルシート等により確認できる。</t>
    <phoneticPr fontId="1"/>
  </si>
  <si>
    <t>アンカー等の組み立て、加工が適正で損傷や汚れがない。</t>
    <phoneticPr fontId="1"/>
  </si>
  <si>
    <t>水平度、安全度及び鉛直度等が確認できる。</t>
    <phoneticPr fontId="1"/>
  </si>
  <si>
    <t>掘削深度、排出土砂、孔内水位の変動、安定液を用いる場合の孔内の安定液濃度及び比重が適切に管理されている。</t>
    <phoneticPr fontId="1"/>
  </si>
  <si>
    <t>ケーシングをはじめ、加工組立した鉄筋等について細心の注意で施工されている。</t>
    <phoneticPr fontId="1"/>
  </si>
  <si>
    <t>裏込材注入の圧力等が施工記録により確認できる。</t>
    <phoneticPr fontId="1"/>
  </si>
  <si>
    <t>測定機器のキャリブレーションを実施している。</t>
    <phoneticPr fontId="1"/>
  </si>
  <si>
    <t>強度確認、セメントミルクの比重管理などの品質に係わる事項の管理資料を整理していることが確認できる。</t>
    <phoneticPr fontId="1"/>
  </si>
  <si>
    <t>ライナープレート等の組立にあたって、偏心と歪みが少なくなるよう配慮されている。</t>
    <phoneticPr fontId="1"/>
  </si>
  <si>
    <t>支持地盤の確認が、ボーリングデーター等により的確に実施されている。</t>
    <phoneticPr fontId="1"/>
  </si>
  <si>
    <t>杭に損傷及び補修痕がない。</t>
    <phoneticPr fontId="1"/>
  </si>
  <si>
    <t>杭の打止め管理方法が整備され、支持強度等にる記録が確認できる。</t>
    <phoneticPr fontId="1"/>
  </si>
  <si>
    <t>打ち込み機械が、堅固な足場に固定され施工されていることが確認できる。</t>
    <phoneticPr fontId="1"/>
  </si>
  <si>
    <t>杭頭処理にあたり、設計図書に基づき適切な処理が実施されている。</t>
    <phoneticPr fontId="1"/>
  </si>
  <si>
    <t>杭先端の根固め工法において、品質が確保されたセメントミルクにより施工され、打設量が確認できる。</t>
    <phoneticPr fontId="1"/>
  </si>
  <si>
    <t>溶接の品質管理に関して仕様書に定められた事項が確認できる。</t>
    <phoneticPr fontId="1"/>
  </si>
  <si>
    <t>杭の施工管理方法が整備され、かつ記録が確認できる。</t>
    <phoneticPr fontId="1"/>
  </si>
  <si>
    <t>コンクリート打込み量及び打込み高さを常に計測し、その記録を確認できる。</t>
    <phoneticPr fontId="1"/>
  </si>
  <si>
    <t>鉄筋の加工組立及び設置が適正に行われている。</t>
    <phoneticPr fontId="1"/>
  </si>
  <si>
    <t>場所打ち杭について、トレミー管をコンクリート内に２ｍ以上入れて施工していることが確認できる。</t>
    <phoneticPr fontId="1"/>
  </si>
  <si>
    <t>スライム処理が適正に行われていることが確認できる。</t>
    <phoneticPr fontId="1"/>
  </si>
  <si>
    <t>打ち継ぎ目の処理が適切に行われている。</t>
    <phoneticPr fontId="1"/>
  </si>
  <si>
    <t>ケーソンの位置及び沈下速度が管理資料から適切であることが確認できる。</t>
    <phoneticPr fontId="1"/>
  </si>
  <si>
    <t>施工基盤が平板栽荷試験で堅固であることが確認できる。</t>
    <phoneticPr fontId="1"/>
  </si>
  <si>
    <t>型枠は、表面がきれいになっているものを使うために適正に処理がなされている。</t>
    <phoneticPr fontId="1"/>
  </si>
  <si>
    <t>設計図書に基づくコンクリートの配合試験または試験練りが行われており、適切なコンクリートの規格。（強度・w/ｃ・最大骨材粒径・塩化物総量等）が確認できる。（JIS A-5308以外の生コンを使用する場合）</t>
    <phoneticPr fontId="1"/>
  </si>
  <si>
    <t>コンクリート打込み時の必要な供試体を採取し、強度、ｽﾗﾝﾌﾟ及び空気量等が確認できる。（同　上）</t>
    <phoneticPr fontId="1"/>
  </si>
  <si>
    <t>施工条件及び気象条件に適した運搬時間及び打込み時の投入高さ等が適切に行われている。</t>
    <phoneticPr fontId="1"/>
  </si>
  <si>
    <t>機器及び部品等で性能検査を行うものは、製造者又は公的機関の証明書が整備されている。</t>
    <phoneticPr fontId="1"/>
  </si>
  <si>
    <t>重要構造物に係る主鉄筋について、引張試験曲げ試験を行っている。（平成19年６月12日付技第1007号）</t>
    <phoneticPr fontId="1"/>
  </si>
  <si>
    <t xml:space="preserve"> コンクリート打込み前に、単位水量試験または水セメント比試験を実施している。（平成20年3月14日付技第1037号）</t>
    <phoneticPr fontId="1"/>
  </si>
  <si>
    <t>機械の安定を確保し、垂直精度を確認することにより孔曲がりの防止につとめ、水平度及び鉛直度が確保されている。</t>
    <phoneticPr fontId="1"/>
  </si>
  <si>
    <t>注入量は流量計を使用し、規定分の注入材を注入したことが確認できる。</t>
    <phoneticPr fontId="1"/>
  </si>
  <si>
    <t>セメントミルクの比重、スラリー噴出量、強度等の管理資料を整理していることが確認できる。</t>
    <phoneticPr fontId="1"/>
  </si>
  <si>
    <t>使用材料は、数量をはじめ、安全性が確認できる品質証明書が整理されている。</t>
    <phoneticPr fontId="1"/>
  </si>
  <si>
    <t>施工ポイントにロッドのセンターが合っているか、ロッドの寸法及び残尺をもって確認できる。</t>
    <phoneticPr fontId="1"/>
  </si>
  <si>
    <t>改良地盤にあっては、施工箇所が均一に改良され、十分な強度及び支持力があることが確認できる。</t>
    <phoneticPr fontId="1"/>
  </si>
  <si>
    <t>工事着手前に配合試験及び一軸圧縮試験等を実施し、それに基づいた施工が実施されている。</t>
    <phoneticPr fontId="1"/>
  </si>
  <si>
    <t>薬液の配合は、常に設定されたゲルタイムになるよう日々管理がなされている。</t>
    <phoneticPr fontId="1"/>
  </si>
  <si>
    <t>注入は、吐出量を一定に保つように圧力管理が実施されている。</t>
    <phoneticPr fontId="1"/>
  </si>
  <si>
    <t>注入状況を証明する記録用紙には、監督員の検印されたもので整理されている。</t>
    <phoneticPr fontId="1"/>
  </si>
  <si>
    <t>注入完了後は、設計を満足する結果かどうかを透水試験等により確認されている。</t>
    <phoneticPr fontId="1"/>
  </si>
  <si>
    <t>注入順序はステップアップ方式とし、正規の間隔で引き上げ管理していることが確認できる。</t>
    <phoneticPr fontId="1"/>
  </si>
  <si>
    <t>薬液注入箇所周辺の地下水及び公共用水域等の水質汚濁の状況を監視し、測定結果が水質基準に適合していることが確認できる。</t>
    <phoneticPr fontId="1"/>
  </si>
  <si>
    <t>噴射テストにより施工仕様の確認を実施している。</t>
    <phoneticPr fontId="1"/>
  </si>
  <si>
    <t>造成の際には、圧力や回転数などの施工仕様に基づき管理されていることが確認できる。</t>
    <phoneticPr fontId="1"/>
  </si>
  <si>
    <t>六価クロム溶脱に対する確認が実施されている。</t>
    <phoneticPr fontId="1"/>
  </si>
  <si>
    <t>注入材の管理は、常に練り上がった注入材の比重をマッドバランスで管理し、日々測定の比重管理が実施されている。</t>
    <phoneticPr fontId="1"/>
  </si>
  <si>
    <t>施工条件及び気象条件に適した運搬時間、打込み時の投入高さ、バイブレーターによる締固及び養生方法等が適切に行なわれている。（寒中及び暑中コンクリート等を含む）</t>
    <phoneticPr fontId="1"/>
  </si>
  <si>
    <t>型枠及び支保工の組立が適正で、コンクリート打込み後の取り外し時期が、ｺﾝｸﾘｰﾄ強度等で適正に管理されている。</t>
    <phoneticPr fontId="1"/>
  </si>
  <si>
    <t>鉄筋の規格、引張強度及び曲げ強度の試験値をミールシート等で確認できる。</t>
    <phoneticPr fontId="1"/>
  </si>
  <si>
    <t>コンクリート打込み前に、単位水量試験または水セメント比試験を実施している。（平成26年8月19日付技第1019号）</t>
    <phoneticPr fontId="1"/>
  </si>
  <si>
    <t>微破壊・非破壊によるコンクリート強度測定を実施している（橋長30m以上橋梁）（平成31年2月15日付技第1035号）</t>
    <phoneticPr fontId="1"/>
  </si>
  <si>
    <t>非破壊試験による配筋状態及びかぶり測定を行っている。（平成31年2月15日付技第1035号）</t>
    <phoneticPr fontId="1"/>
  </si>
  <si>
    <t>コンクリート打込み時に必要な供試体を採取し、強度、スランプ及び空気量等が確認できる。（同上）</t>
    <phoneticPr fontId="1"/>
  </si>
  <si>
    <t>製品の員数をはじめ規格の照合がミルシート等（現場照合を含む）で確認できる。</t>
    <phoneticPr fontId="1"/>
  </si>
  <si>
    <t>作業実施前に装置（機器）のキャリブレーションが実施されている。</t>
    <phoneticPr fontId="1"/>
  </si>
  <si>
    <t>プレビーム桁プレクションで適正に実施されている。</t>
    <phoneticPr fontId="1"/>
  </si>
  <si>
    <t>緊張及びグラウト管理が適切に管理されている。</t>
    <phoneticPr fontId="1"/>
  </si>
  <si>
    <t>プレストレッシング時のコンクリート強度が、最大圧縮応力度の1.7倍以上であることが確認できる。</t>
    <phoneticPr fontId="1"/>
  </si>
  <si>
    <t>スペーサーの材料が適正で、品質が確認できる。</t>
    <phoneticPr fontId="1"/>
  </si>
  <si>
    <t>支承の据付で、コンクリート面のチッピング及びモルタルでの付着が確認でき、仕上げ面に水切り勾配がついている。</t>
    <phoneticPr fontId="1"/>
  </si>
  <si>
    <t>塗装する面が乾燥状態であることが確認できる。（重ね塗りの場合も含む）</t>
    <phoneticPr fontId="1"/>
  </si>
  <si>
    <t>ケレンが入念に実施されていることが確認できる。</t>
    <phoneticPr fontId="1"/>
  </si>
  <si>
    <t>施工時の天候、気温及び湿度等の条件が整理、記録されており、適正な気象条件下で塗装をしている。</t>
    <phoneticPr fontId="1"/>
  </si>
  <si>
    <t>塗料に有害な付着物がない。</t>
    <phoneticPr fontId="1"/>
  </si>
  <si>
    <t>塗料の空缶管理が写真等で確実に確認できる。</t>
    <phoneticPr fontId="1"/>
  </si>
  <si>
    <t>締め付けボルト、橋台と桁の間及び隅の所で塗り残しがない。</t>
    <phoneticPr fontId="1"/>
  </si>
  <si>
    <t>仮設足場の跡などの塗り残しや色違いの塗装のないことが確認できる。</t>
    <phoneticPr fontId="1"/>
  </si>
  <si>
    <t>塗膜の表面に気泡やへこみがないことが確認できる。</t>
    <phoneticPr fontId="1"/>
  </si>
  <si>
    <t>設計図書に示された数量が、使用前後で資料により確認できる。</t>
    <phoneticPr fontId="1"/>
  </si>
  <si>
    <t>塗料の品質が出荷証明書、塗料成績表により、製造年月日、ロット番号、色彩、数量が確認できる。</t>
    <phoneticPr fontId="1"/>
  </si>
  <si>
    <t xml:space="preserve"> 設計図書に基づくコンクリートの配合試験または試験練りが行われており、適切なコンクリートの規格（強度・w/ｃ・最大骨材粒径・塩化物総量等）が確認できる。（JIS A-5308以外の生コンを使用する場合）</t>
    <phoneticPr fontId="1"/>
  </si>
  <si>
    <t>コンクリート打込み時の必要な供試体を採取し、強度、スランプ及び空気量等が確認できる。（同上）</t>
    <phoneticPr fontId="1"/>
  </si>
  <si>
    <t>鉄網の保管管理が適正であることが確認できる。</t>
    <phoneticPr fontId="1"/>
  </si>
  <si>
    <t>コンクリート打設までの鉄筋の保管管理が適正であることが確認できる。</t>
    <phoneticPr fontId="1"/>
  </si>
  <si>
    <t>型枠及び支保工の組立が適正で、コンクリート打込み後の取り外し時期が、コンクリート強度等で適正に管理されている。</t>
    <phoneticPr fontId="1"/>
  </si>
  <si>
    <t>鉄筋の組立、加工が適切であることが確認できる。</t>
    <phoneticPr fontId="1"/>
  </si>
  <si>
    <t>コンクリート打込み前に単位水量試験または水セメント比試験を実施している（平成26年8月19日付技第1019号）</t>
    <phoneticPr fontId="1"/>
  </si>
  <si>
    <t>施工中の地質、湧水の状況、支保工や覆工の変状等を観察、記録し適切な対処がなされている。</t>
    <phoneticPr fontId="1"/>
  </si>
  <si>
    <t>現場でのセメント及び混和剤等の保管管理では、防湿性の高いサイロ及び倉庫で管理されている。</t>
    <phoneticPr fontId="1"/>
  </si>
  <si>
    <t>設計図書に定められた岩区分（支保工パターン含む）の境界を確認して施工を行っていることが確認できる。</t>
    <phoneticPr fontId="1"/>
  </si>
  <si>
    <t>掘削は、地山を緩ませないように、かつ出来る限り滑らかに仕上げ、支保工との間隙（余掘）が少ないように施工している。</t>
    <phoneticPr fontId="1"/>
  </si>
  <si>
    <t>爆破後の掘削面のゆるんだ部分や浮き石を丁寧に除去している。</t>
    <phoneticPr fontId="1"/>
  </si>
  <si>
    <t>金網の継ぎ目を15cm（１目）以上重ね合わせていることが確認できる。</t>
    <phoneticPr fontId="1"/>
  </si>
  <si>
    <t>吹き付けコンクリートの打ち継ぎ部の施工では、清掃及び湿潤状態が確認できる。</t>
    <phoneticPr fontId="1"/>
  </si>
  <si>
    <t>ロックボルト挿入前にくり粉除去の清掃がなされている。</t>
    <phoneticPr fontId="1"/>
  </si>
  <si>
    <t>ロックボルトの引き抜き耐力の確保のために、穿孔が荒れることがないように丁寧な施工が行われている。</t>
    <phoneticPr fontId="1"/>
  </si>
  <si>
    <t>ロックボルトの定着長が、設計図書の仕様を満足していることが確認できる。</t>
    <phoneticPr fontId="1"/>
  </si>
  <si>
    <t>吹付コンクリートの配合及びロックボルトの種別、規格が、設計図書の仕様を満足していることが確認できる。</t>
    <phoneticPr fontId="1"/>
  </si>
  <si>
    <t>設計図書とおりに鋼製支保工の間隔が守られている。</t>
    <phoneticPr fontId="1"/>
  </si>
  <si>
    <t>鋼製支保工の立て込み設置が良好で、吹き付けモルタルとの隙間がなく、丁寧な施工がうかがえる。</t>
    <phoneticPr fontId="1"/>
  </si>
  <si>
    <t>防水シートの品質、形状が設計図書どおりになっている。</t>
    <phoneticPr fontId="1"/>
  </si>
  <si>
    <t>防水工に防水シートを使用する場合は、ロックボルト等の突起物にモルタルや保護マット等で防護対策を行っていることが確認できる。</t>
    <phoneticPr fontId="1"/>
  </si>
  <si>
    <t>インバートは、打ち継ぎ目に注意した施工が実施されている。</t>
    <phoneticPr fontId="1"/>
  </si>
  <si>
    <t>巻き立て補強鉄筋は、所定のカブリが確保されている。</t>
    <phoneticPr fontId="1"/>
  </si>
  <si>
    <t>材料の規格、品質が適正であり、証明書等が整備されている。</t>
    <phoneticPr fontId="1"/>
  </si>
  <si>
    <t>路床及び路盤工のプルーフローリングを行っている。</t>
    <phoneticPr fontId="1"/>
  </si>
  <si>
    <t>石積み、二次製品側溝等の材料のかみ合わせ又は連結が適正で、裏込め材料等の沈下、崩壊又は漏水のおそれがない。</t>
    <phoneticPr fontId="1"/>
  </si>
  <si>
    <t>雨水等のたん水が生じないように排水対策を実施している。</t>
    <phoneticPr fontId="1"/>
  </si>
  <si>
    <t>盛土材の品質、形状が設計図書に基づくものになっている。</t>
    <phoneticPr fontId="1"/>
  </si>
  <si>
    <t>締め固めを適切な条件で施工している。</t>
    <phoneticPr fontId="1"/>
  </si>
  <si>
    <t>設計図書に基づく混合物は、配合報告書により適切な配合規格が確認できる。</t>
    <phoneticPr fontId="1"/>
  </si>
  <si>
    <t>クレー（混合土）表層材料の混合が入念に行われ、品質が均一であることが書類等で確認できる。</t>
    <phoneticPr fontId="1"/>
  </si>
  <si>
    <t>平板、レンガやタイル舗装等の目ずれがなく、共通仕様書等に定められたとおり処理されていることが確認できる。</t>
    <phoneticPr fontId="1"/>
  </si>
  <si>
    <t>排水勾配が適正に守られ、水溜まりが生じていない。</t>
    <phoneticPr fontId="1"/>
  </si>
  <si>
    <t>土壌硬度試験及び土壌試験（ＰＨ）を実施し施工に反映している。</t>
    <phoneticPr fontId="1"/>
  </si>
  <si>
    <t>活着管理が適正に行われている。</t>
    <phoneticPr fontId="1"/>
  </si>
  <si>
    <t>樹木等の生育に害のあるものは除去されている。</t>
    <phoneticPr fontId="1"/>
  </si>
  <si>
    <t>余剰枝の剪定や整形その他必要な手入れが行われている。</t>
    <phoneticPr fontId="1"/>
  </si>
  <si>
    <t>土壌改良においては、設計に基づく改良深さ、改良材の添加量が確保され、均一に混合されている。</t>
    <phoneticPr fontId="1"/>
  </si>
  <si>
    <t>日焼け、病害虫を防止するため幹捲きなどが適切に行われている。</t>
    <phoneticPr fontId="1"/>
  </si>
  <si>
    <t>高木は、バランスよく支線が張られ、緩みなく施工されている。</t>
    <phoneticPr fontId="1"/>
  </si>
  <si>
    <t>現場に搬入された芝は、速やかに植え付けられ枯死しないように養生されている。</t>
    <phoneticPr fontId="1"/>
  </si>
  <si>
    <t>樹名板を視認しやすい場所に据付けていることが確認できる。</t>
    <phoneticPr fontId="1"/>
  </si>
  <si>
    <t>樹木、地被類及びつる性植物等には、樹幹のわれや病虫害などないことが確認できる。</t>
    <phoneticPr fontId="1"/>
  </si>
  <si>
    <t>製品及び機器の機能、性能が確認でき、満足している。</t>
    <phoneticPr fontId="1"/>
  </si>
  <si>
    <t>地下埋設物が設計図書に基づき適正に施工されており、記録により確認できる。</t>
    <phoneticPr fontId="1"/>
  </si>
  <si>
    <t>遊戯施設等の構造物の設置では、ひずみ、歪み、ふれがないように、堅固に基礎に取り付けられている。</t>
    <phoneticPr fontId="1"/>
  </si>
  <si>
    <t>ボルトは資材に対し直角に通り、緩みなく締め付けが十分であることが確認できる。</t>
    <phoneticPr fontId="1"/>
  </si>
  <si>
    <t>防護柵の設置基準､視線誘導標設置基準､道路標識ハンドブック等の規定を満足していることが確認できる。</t>
    <phoneticPr fontId="1"/>
  </si>
  <si>
    <t>製品の損傷、キズ、へこみなどかないことが確認できる。</t>
    <phoneticPr fontId="1"/>
  </si>
  <si>
    <t>連結するボルト等にゆるみがない。</t>
    <phoneticPr fontId="1"/>
  </si>
  <si>
    <t>支注とレール及びロープにゆがみがない。</t>
    <phoneticPr fontId="1"/>
  </si>
  <si>
    <t>ケーブル型防護柵の曲線部では、支柱がケーブル張力によって傾かないように施工されている。</t>
    <phoneticPr fontId="1"/>
  </si>
  <si>
    <t>支柱を打ち込む場合は、地盤をゆるめないように注意して施工され、また穴を掘って立て込む場合は、十分に突き固めて埋め戻しされている。</t>
    <phoneticPr fontId="1"/>
  </si>
  <si>
    <t>支柱を支える基礎は、規格どおりに出来上がり、高さ、位置は設計図書に適合することが確認できる。</t>
    <phoneticPr fontId="1"/>
  </si>
  <si>
    <t>ガードケーブルを支柱に取付ける場合、設計図書に定められた所定の張力を与えているのが確認できる。</t>
    <phoneticPr fontId="1"/>
  </si>
  <si>
    <t>ガードケーブルの端末支柱を土中に設置する場合、打込みしたコンクリートが設計図書に定められた強度以上であることが確認できる。</t>
    <phoneticPr fontId="1"/>
  </si>
  <si>
    <t>構造物強度、地耐力の確認が出来る。</t>
    <phoneticPr fontId="1"/>
  </si>
  <si>
    <t>視線誘導標や道路標識は垂直に立ち、規格とおりの高さに設置され、道路の路側構造物との位置関係が適切である。</t>
    <phoneticPr fontId="1"/>
  </si>
  <si>
    <t>色彩及び反射性能を試験結果報告書などで確認できる。</t>
    <phoneticPr fontId="1"/>
  </si>
  <si>
    <t>視線誘導標の反射器の角度が適切である。</t>
    <phoneticPr fontId="1"/>
  </si>
  <si>
    <t>視線誘導標の支柱が沈下するおそれがないよう、十分突き固められている。</t>
    <phoneticPr fontId="1"/>
  </si>
  <si>
    <t>支柱を支える基礎は、規格どおりに出来上がり、高さ、位置が設計図書により確認できる。</t>
    <phoneticPr fontId="1"/>
  </si>
  <si>
    <t>視線誘導標は反射器の角度が変わることの無いよう、土中、コンクリート建込式とも固定されている。</t>
    <phoneticPr fontId="1"/>
  </si>
  <si>
    <t xml:space="preserve"> ペイント式（常温式）区画線に使用するシンナーの使用量が10%以下である。</t>
    <phoneticPr fontId="1"/>
  </si>
  <si>
    <t>塗料の空き缶管理が、写真等で確実に空であることが確認できる。</t>
    <phoneticPr fontId="1"/>
  </si>
  <si>
    <t>施工時の気象条件を考慮し、施工がなされていることが確認できる。</t>
    <phoneticPr fontId="1"/>
  </si>
  <si>
    <t>溶融式区画線の施工では、溶融漕を適温で管理している。</t>
    <phoneticPr fontId="1"/>
  </si>
  <si>
    <t>区画線を消去の場合、表示材（塗料）のみの除去となっており、路面への影響が最小限となっていることが確認できる。</t>
    <phoneticPr fontId="1"/>
  </si>
  <si>
    <t>プライマーの施工にあたって、路面に均等に塗布していることが確認できる。</t>
    <phoneticPr fontId="1"/>
  </si>
  <si>
    <t>区画線の材料が、設計図書の仕様を満足していることが確認できる。</t>
    <phoneticPr fontId="1"/>
  </si>
  <si>
    <t xml:space="preserve"> 施工前に路面を清掃した上で、乾燥後に施工されている。</t>
    <phoneticPr fontId="1"/>
  </si>
  <si>
    <t>製品に損傷、キズ及びへこみなどかないことが確認できる。</t>
    <phoneticPr fontId="1"/>
  </si>
  <si>
    <t>照明灯は垂直に立ち、規格とおりの高さに設置され、道路の路側構造物との位置関係が適正である。</t>
    <phoneticPr fontId="1"/>
  </si>
  <si>
    <t>基礎の周囲の締め固めが十分に行われている。</t>
    <phoneticPr fontId="1"/>
  </si>
  <si>
    <t>支柱を支える基礎は、規格どおりに出来上がり、高さ及び位置が設計図書により確認ができる。</t>
    <phoneticPr fontId="1"/>
  </si>
  <si>
    <t>支線の設置方法及びターンバックルの締め付けが適切であり、堅固に固定されている。</t>
    <phoneticPr fontId="1"/>
  </si>
  <si>
    <t>部材形状がきめ細かに調整され、各スパンが均一に施工されていることが確認できる。</t>
    <phoneticPr fontId="1"/>
  </si>
  <si>
    <t>締め付けボルト、固定金具の取り付け状況を入念に点検し、施工されていることが確認できる。</t>
    <phoneticPr fontId="1"/>
  </si>
  <si>
    <t>製品に新材がある場合、キズ、へこみ及び塗装のはがれがないことが確認できる。</t>
    <phoneticPr fontId="1"/>
  </si>
  <si>
    <t>設計図書に基づく混合物の配合報告書により、適切な混合物の規格が確認できる。</t>
    <phoneticPr fontId="1"/>
  </si>
  <si>
    <t>舗装が入念に実施されており、周縁部との段差や隙間などがなく、確実な密着が確認できる。</t>
    <phoneticPr fontId="1"/>
  </si>
  <si>
    <t>プライマーが適切な方法により均一に散布又は塗布されていることが確認できる。</t>
    <phoneticPr fontId="1"/>
  </si>
  <si>
    <t>材料（二次製品）の規格及び品質が適正であり、証明書等が整備されている。</t>
    <phoneticPr fontId="1"/>
  </si>
  <si>
    <t>基礎及び支柱が沈下しないよう、設置孔の基礎部が十分締め固められ、堅固に立て込まれている。</t>
    <phoneticPr fontId="1"/>
  </si>
  <si>
    <t>取り替え前に、既存部材の形状等がきめ細かに調整され、支障なく本来の機能が確保されている。</t>
    <phoneticPr fontId="1"/>
  </si>
  <si>
    <t>土砂等の流出や既存施設への影響が生じないよう適切に施工している。</t>
    <phoneticPr fontId="1"/>
  </si>
  <si>
    <t>灌木等の伐採漏れがなく、切断高さは設計図書に従って対象範囲を確実に処理している。</t>
    <phoneticPr fontId="1"/>
  </si>
  <si>
    <t>伐採及び撤去物の処理が適正に行われていることが確認できる。</t>
    <phoneticPr fontId="1"/>
  </si>
  <si>
    <t>溶接及び切断の品質管理に関して仕様書に定められた事項が確認できる。</t>
    <phoneticPr fontId="1"/>
  </si>
  <si>
    <t>設計図書に基づくコンクリートの配合試験または試験練りが行われており、適切なコンクリートの規格（強度・w/ｃ・最大骨材粒径・塩基総量等）が確認できる。</t>
    <phoneticPr fontId="1"/>
  </si>
  <si>
    <t>コンクリート打設時の必要な供試体を採取し、強度、スランプ及び空気量等が確認できる。</t>
    <phoneticPr fontId="1"/>
  </si>
  <si>
    <t>型枠及び支保工の組立が適正で、コンクリート打設後の取り外し時期が、コンクリート強度等で適正に管理されている。</t>
    <phoneticPr fontId="1"/>
  </si>
  <si>
    <t>コンクリート打設時に雨水やわき水が適切に処理されている。</t>
    <phoneticPr fontId="1"/>
  </si>
  <si>
    <t>コンクリート打設前に打継ぎ目処理を適切に行っていることが確認できる。</t>
    <phoneticPr fontId="1"/>
  </si>
  <si>
    <t>コンクリート打設前に、単位水量試験または水セメント比試験を実施している。（平成26年8月19日付技第1019号）</t>
    <phoneticPr fontId="1"/>
  </si>
  <si>
    <t>既設構造物に影響のないよう十分検討して施工されている。</t>
    <phoneticPr fontId="1"/>
  </si>
  <si>
    <t>捨石、被覆石などの材料の規格及び品質が試験成績表等（現物照合を含む）で確認できる。</t>
    <phoneticPr fontId="1"/>
  </si>
  <si>
    <t>鉄筋の組立や加工が適切であることが確認できる。</t>
    <phoneticPr fontId="1"/>
  </si>
  <si>
    <t>工事期間中、1 日1 回は潮位観測を実施して記録していることが確認できる。</t>
    <phoneticPr fontId="1"/>
  </si>
  <si>
    <t>施工条件及び気象条件に適した運搬時間、打設時の投入高さ、バイブレーターによる締固及び養生方法等を適切に行っている。（寒中及び暑中コンクリート等を含む）</t>
    <phoneticPr fontId="1"/>
  </si>
  <si>
    <t>浚渫工又は床掘工について、ムラなく設計図書どおりに施工されていることが記録により確認できる。</t>
    <phoneticPr fontId="1"/>
  </si>
  <si>
    <t>測深資料から施工の適正さが確認できる。</t>
    <phoneticPr fontId="1"/>
  </si>
  <si>
    <t xml:space="preserve"> 改良材料の品質管理を適切に行っていることが記録で確認できる。</t>
    <phoneticPr fontId="1"/>
  </si>
  <si>
    <t>浮泥を巻き込まないよう置換材を投入していることが確認できる。</t>
    <phoneticPr fontId="1"/>
  </si>
  <si>
    <t>サンド、砕石ドレーン、サンドコンパクション及びロッドコンパクションが、連続した一様な形状、品質に施工されていることが打ち込み記録等により確認できる。</t>
    <phoneticPr fontId="1"/>
  </si>
  <si>
    <t>ペーパードレーンが計画深度まで破損なく正常に形成されていることが、打ち込み記録により確認できる。</t>
    <phoneticPr fontId="1"/>
  </si>
  <si>
    <t>サンドコンパクションパイルが、連続した一様な形状に施工されていることが記録により確認できる。</t>
    <phoneticPr fontId="1"/>
  </si>
  <si>
    <t>ロッドコンパクションの打込記録から、一様な品質の施工が確認できる。</t>
    <phoneticPr fontId="1"/>
  </si>
  <si>
    <t>深層混合処理の打込記録から、仕様書に定められている事項が確認できる。</t>
    <phoneticPr fontId="1"/>
  </si>
  <si>
    <t>前記以外の改良工法について、記録から仕様書に定められている事項が確認できる。</t>
    <phoneticPr fontId="1"/>
  </si>
  <si>
    <t>盛上り土の状況確認及び管理を適切に行っていることが記録で確認できる。</t>
    <phoneticPr fontId="1"/>
  </si>
  <si>
    <t>打ち込み機の施工に先立ち、自動記録装置の性能確認試験がなされている。</t>
    <phoneticPr fontId="1"/>
  </si>
  <si>
    <t>打ち込み記録が適正に管理されている。</t>
    <phoneticPr fontId="1"/>
  </si>
  <si>
    <t>マットが破損なく所定の幅で積み重ね合わせられていることが、写真記録等により確認できる。</t>
    <phoneticPr fontId="1"/>
  </si>
  <si>
    <t>捨石、被覆及び根固め石がゆるみのないように堅固に施工され、記録により確認できる。</t>
    <phoneticPr fontId="1"/>
  </si>
  <si>
    <t>裏込めが既設構造物及び砂防目地版の破損に注意して施工され、記録により確認できる。</t>
    <phoneticPr fontId="1"/>
  </si>
  <si>
    <t>杭及び矢板に損傷及び補修痕がなく施工されている。</t>
    <phoneticPr fontId="1"/>
  </si>
  <si>
    <t>溶接及び切断の品質管理に関して、仕様書に定められた事項が確認できる。</t>
    <phoneticPr fontId="1"/>
  </si>
  <si>
    <t>腹起こし材を全延長にわたり規定の水平高さに取り付け、ボルトで十分締め付け矢板壁に密着させている。</t>
    <phoneticPr fontId="1"/>
  </si>
  <si>
    <t xml:space="preserve"> 鋼材の保管にあたり、変形及び塗覆装面に損傷を与えないよう、適切に処理されている。</t>
    <phoneticPr fontId="1"/>
  </si>
  <si>
    <t>控索材は隅角部等特別な場合を除き、矢板法線に対して直角に設置されている。</t>
    <phoneticPr fontId="1"/>
  </si>
  <si>
    <t>捨石等の規格及び計量が確認できる。</t>
    <phoneticPr fontId="1"/>
  </si>
  <si>
    <t>ケーソン進水、仮置、曳航及び回航の施工上の注意事項（仕様書による）が守られている。</t>
    <phoneticPr fontId="1"/>
  </si>
  <si>
    <t>ケーソン仮置に先立ち仮置場を調査し、仮置作業が所定の位置に異常なく行われている。</t>
    <phoneticPr fontId="1"/>
  </si>
  <si>
    <t>ケーソン据付に先立ち、気象や海象等を十分調査し、据付作業が所定の精度で行われている。</t>
    <phoneticPr fontId="1"/>
  </si>
  <si>
    <t>ケーソン据付等及び中詰において、ケーソン及び既設構造物等の破損がなく施工されている。</t>
    <phoneticPr fontId="1"/>
  </si>
  <si>
    <t>異形ブロック等を現場で製作したものは、型枠搬入時に仮組等を実施し、寸法、歪み及び傷等をチェックしている。</t>
    <phoneticPr fontId="1"/>
  </si>
  <si>
    <t>異形ブロックの製作で、豆板、かけ及び型枠の目違いが規定の範囲であることが確認できる。</t>
    <phoneticPr fontId="1"/>
  </si>
  <si>
    <t>捨石基礎の均し面が、平坦に仕上げられていることが確認できる。</t>
    <phoneticPr fontId="1"/>
  </si>
  <si>
    <t>捨石の基盤に敷設する帆布は、重ね合わせなど適切に行われている。</t>
    <phoneticPr fontId="1"/>
  </si>
  <si>
    <t>岩着の基礎工は、岩の状態を把握し、表面の藻や砂などを除去した上で施工されている。</t>
    <phoneticPr fontId="1"/>
  </si>
  <si>
    <t>施工の打ち継ぎ目では、位置が適正で、コンクリート打込み前の清掃等が適切に行われている。</t>
    <phoneticPr fontId="1"/>
  </si>
  <si>
    <t>有害なクラックがない。</t>
    <phoneticPr fontId="1"/>
  </si>
  <si>
    <t>杭及び矢板の打止め施工管理方法等が整備され、かつ記録が確認できる。</t>
    <phoneticPr fontId="1"/>
  </si>
  <si>
    <t>大小の石でかみ合わせ良く、均し面にゆるみがないよう施工されていることが確認できる。</t>
    <phoneticPr fontId="1"/>
  </si>
  <si>
    <t>出来上がりの平坦性が確保されている。</t>
    <phoneticPr fontId="1"/>
  </si>
  <si>
    <t>排水勾配が適正にセットされ、水溜まりが生じていない。</t>
    <phoneticPr fontId="1"/>
  </si>
  <si>
    <t>乗り入れ箇所などの接合部がスムーズに取り付けられている。</t>
    <phoneticPr fontId="1"/>
  </si>
  <si>
    <t>歩車道境界ブロックなど製品の並びがきれいに通っている。</t>
    <phoneticPr fontId="1"/>
  </si>
  <si>
    <t>付属構造物との接合部など、路盤面にたわみがない。</t>
    <phoneticPr fontId="1"/>
  </si>
  <si>
    <t>路体盛土の締め固めを適切な条件で施工されている。</t>
    <phoneticPr fontId="1"/>
  </si>
  <si>
    <t>路体盛土の密度管理が適切に行われている。</t>
    <phoneticPr fontId="1"/>
  </si>
  <si>
    <t>路床及び路盤工のプルーフローリングを行っており、沈下等の不具合があった場合は、良質な材料で入れ替えるなどの対策を行っている。</t>
    <phoneticPr fontId="1"/>
  </si>
  <si>
    <t>材料をおろす位置、方法及び材料の敷均しが適正な方法で行われ、材料分離していない。</t>
    <phoneticPr fontId="1"/>
  </si>
  <si>
    <t>路床や路盤工の密度管理が適切に行われている。</t>
    <phoneticPr fontId="1"/>
  </si>
  <si>
    <t>路盤材に不適な混合物の混入防止が図られ、混入のないことが確認できる。</t>
    <phoneticPr fontId="1"/>
  </si>
  <si>
    <t>路床や路盤が均一に仕上げられていることが確認できる。</t>
    <phoneticPr fontId="1"/>
  </si>
  <si>
    <t>軟弱地盤などの地盤改良が試験結果に基づき適正に行われていることが確認できる。</t>
    <phoneticPr fontId="1"/>
  </si>
  <si>
    <t>固化材は、数量はじめ、安全性が確認できる品質証明が整理されている。（追加）</t>
    <phoneticPr fontId="1"/>
  </si>
  <si>
    <t>固化材の添加量とＣＢＲの関係から目標とするＣＢＲに対応する添加量を求めている。（追加）</t>
    <phoneticPr fontId="1"/>
  </si>
  <si>
    <t>㎡あたり又は１袋あたりの固化材の散布量が確認できる。（追加）</t>
    <phoneticPr fontId="1"/>
  </si>
  <si>
    <t>処理前の軟弱路床土は湿地ブルドーザーで所定の高さに整正している。（追加）</t>
    <phoneticPr fontId="1"/>
  </si>
  <si>
    <t>バケットクレーン、ライムスプレッダ、人力等で固化材を所定量均一に散布している。（追加）</t>
    <phoneticPr fontId="1"/>
  </si>
  <si>
    <t>散布及び混合に際して粉塵対策を施す必要がある場合は、防塵型の安定材を用いたり、シートの設置などの対策をとっている。（追加）</t>
    <phoneticPr fontId="1"/>
  </si>
  <si>
    <t>所定の深さまで混合撹拌したことが確認できる。（フェノール液で確認）（追加）</t>
    <phoneticPr fontId="1"/>
  </si>
  <si>
    <t>グレーダー又はブルドーザー等で表面整正を行っている。（追加）</t>
  </si>
  <si>
    <t>六価クロム溶脱に対する確認が実施され、本工事が実施されている。（追加）</t>
    <phoneticPr fontId="1"/>
  </si>
  <si>
    <t>締固めを適正な条件で施工していることが確認できる。</t>
    <phoneticPr fontId="1"/>
  </si>
  <si>
    <t>表面排水が良好である。</t>
    <phoneticPr fontId="1"/>
  </si>
  <si>
    <t>アスファルト舗装の現場密度及び舗設温度等の品質管理が適切に行われている。</t>
    <phoneticPr fontId="1"/>
  </si>
  <si>
    <t>設計図書に示められたとおりに、ストレーナーの位置が正確に設置されている。</t>
    <phoneticPr fontId="1"/>
  </si>
  <si>
    <t>ケーシングパイプの挿入に壁面の崩壊がないことが確認できる。</t>
    <phoneticPr fontId="1"/>
  </si>
  <si>
    <t>充填材に均一な砂利が使われている。</t>
    <phoneticPr fontId="1"/>
  </si>
  <si>
    <t>井戸が鉛直であることが確認できる。</t>
    <phoneticPr fontId="1"/>
  </si>
  <si>
    <t>揚水試験を適切に行い、施工に反映している。</t>
    <phoneticPr fontId="1"/>
  </si>
  <si>
    <t>削井完了後、電気検層により記録が適正に管理されている。</t>
    <phoneticPr fontId="1"/>
  </si>
  <si>
    <t>ポンプの据え付け位置が適切である。</t>
    <phoneticPr fontId="1"/>
  </si>
  <si>
    <t>機器の性能や機能が設計図書どおりであることが確認できる。</t>
    <phoneticPr fontId="1"/>
  </si>
  <si>
    <t>製造者による試験等が的確に行われ、設計図書に適合する証明書が整備されている。</t>
    <phoneticPr fontId="1"/>
  </si>
  <si>
    <t>施工の品質や形状が的確で良好な施工である。</t>
    <phoneticPr fontId="1"/>
  </si>
  <si>
    <t>機器の適切性が確認でき、試験運転の記録が確認できる。]</t>
    <phoneticPr fontId="1"/>
  </si>
  <si>
    <t>不可視部分が写真等の資料から、適切に施工されたことが確認できる。</t>
    <phoneticPr fontId="1"/>
  </si>
  <si>
    <t>コンクリート二次製品の場合は、損傷のないもので、品質や規格が証明書により確認できる。</t>
    <phoneticPr fontId="1"/>
  </si>
  <si>
    <t>アスファルトカッターによる舗装切断は、慎重な施工によるやり直しがないことが確認できる。</t>
    <phoneticPr fontId="1"/>
  </si>
  <si>
    <t>補修痕等がなく、施工方法が適正に行われたことが工事写真等の記録により確認できる。</t>
    <phoneticPr fontId="1"/>
  </si>
  <si>
    <t>鉄筋及びコンクリートの施工が適切に行われている。</t>
    <phoneticPr fontId="1"/>
  </si>
  <si>
    <t>現場打ちのノズル位置が適正に設置されていることが確認できる。</t>
    <phoneticPr fontId="1"/>
  </si>
  <si>
    <t xml:space="preserve"> 二次製品の設置後の埋め戻しは、締め固めに注意が払われ、適切に行われていることに加えて、沈下の状況がない。</t>
    <phoneticPr fontId="1"/>
  </si>
  <si>
    <t>二次製品は、ブロックの接合でねじれがなく、滑らかで、かつ適切な隙間間隔で施工されていることが確認できる。</t>
    <phoneticPr fontId="1"/>
  </si>
  <si>
    <t>ノズルのコンクリート面が平坦に仕上げられ、孔の位置が流動方向を考慮して適切に設置されている。</t>
    <phoneticPr fontId="1"/>
  </si>
  <si>
    <t>掘削面以下を乱さないように入念に施工され、施工基面が平坦に仕上げられている。</t>
    <phoneticPr fontId="1"/>
  </si>
  <si>
    <t>インバートは形状、勾配等が適正で漏水がない。</t>
    <phoneticPr fontId="1"/>
  </si>
  <si>
    <t>マンホールにおいて各部材にクラック等がなく、漏水がない。</t>
    <phoneticPr fontId="1"/>
  </si>
  <si>
    <t xml:space="preserve"> マンホールの足掛金具の位置、方向及び出方が適正で、鉄蓋位置については、ガタツキがなく仕上がり、天端高さも適正である。</t>
    <phoneticPr fontId="1"/>
  </si>
  <si>
    <t>管渠において漏水個所がなく、影響を与えるクラックや変形がない。</t>
    <phoneticPr fontId="1"/>
  </si>
  <si>
    <t>不可視部分が写真等の資料から適正に施工されていたことが確認できる。</t>
    <phoneticPr fontId="1"/>
  </si>
  <si>
    <t>マンホール用品の規格及び品質がミルシートで確認できる。</t>
    <phoneticPr fontId="1"/>
  </si>
  <si>
    <t>管渠の規格及び品質がミルシートで確認できる。</t>
    <phoneticPr fontId="1"/>
  </si>
  <si>
    <t>管渠継ぎ手部ボルトの締め付け確認が実施され、適正に記録が管理されている。</t>
    <phoneticPr fontId="1"/>
  </si>
  <si>
    <t>置き換えのための掘削を行うにあたり、掘削面以下を乱さないように施工している。</t>
    <phoneticPr fontId="1"/>
  </si>
  <si>
    <t>管渠の接合状況が良好であることが確認できる。</t>
    <phoneticPr fontId="1"/>
  </si>
  <si>
    <t>防食被覆が入念に施工されていることが確認できる。</t>
    <phoneticPr fontId="1"/>
  </si>
  <si>
    <t>管底に水がたまった形跡がない。</t>
    <phoneticPr fontId="1"/>
  </si>
  <si>
    <t>薬液注入工において削孔、注入の状況及び効果が管理資料から確認できる。</t>
    <phoneticPr fontId="1"/>
  </si>
  <si>
    <t>測量及び観測結果を毎日整理し、それに基づいた施工が行われていることが確認できる。</t>
    <phoneticPr fontId="1"/>
  </si>
  <si>
    <t>常に切羽及び地表面の状態を観測して施工されていることが確認できる。</t>
    <phoneticPr fontId="1"/>
  </si>
  <si>
    <t>地盤改良工の施工管理状況がデータで確認できる。</t>
    <phoneticPr fontId="1"/>
  </si>
  <si>
    <t>セグメントの規格及び品質がミルシートで確認できる。</t>
    <phoneticPr fontId="1"/>
  </si>
  <si>
    <t>溶接作業にあたり作業員の技量確認を行っている。</t>
    <phoneticPr fontId="1"/>
  </si>
  <si>
    <t>シールド推進作業等がデータで確認できる。</t>
    <phoneticPr fontId="1"/>
  </si>
  <si>
    <t>裏込め注入状況がデータで確認できる。</t>
    <phoneticPr fontId="1"/>
  </si>
  <si>
    <t>地山との取り合わせが適切に行われている。</t>
    <phoneticPr fontId="1"/>
  </si>
  <si>
    <t>施工基面が平滑に仕上げられて、所定の強度が確保されている。（出来上がりが波打っていない）</t>
    <phoneticPr fontId="1"/>
  </si>
  <si>
    <t>コンクリート打込み時の必要な供試体を採取し、強度・スランプ・空気量等が確認できる。（同上）</t>
    <phoneticPr fontId="1"/>
  </si>
  <si>
    <t xml:space="preserve"> 施工条件及び気象条件に適した運搬時間、打込み時の投入高さ、バイブレターによる締固及び養生方法等が適切に行われている。（寒中及び暑中コンクリートとうにを含む）</t>
    <phoneticPr fontId="1"/>
  </si>
  <si>
    <t xml:space="preserve"> コンクリート打込み前に、単位水量試験または水セメント比試験を実施している。（平成26年8月19日付技第1019号）</t>
    <phoneticPr fontId="1"/>
  </si>
  <si>
    <t>基礎地盤が確認され、適切に基礎面が仕上げられていることが確認できる。</t>
    <phoneticPr fontId="1"/>
  </si>
  <si>
    <t>排水パイプ、吸い出し防止材が適切に施工されていることが確認できる。</t>
    <phoneticPr fontId="1"/>
  </si>
  <si>
    <t>矢板、タイロッド等の品質がミルシート等で確認できる。</t>
    <phoneticPr fontId="1"/>
  </si>
  <si>
    <t>鋼材に損傷及び補修痕がないことを確認できる。</t>
    <phoneticPr fontId="1"/>
  </si>
  <si>
    <t>矢板の打ち込みは、ぶれ、よじれ、倒れがなく、かみ合わせが適切である。</t>
    <phoneticPr fontId="1"/>
  </si>
  <si>
    <t>矢板の打止め施工管理方法等が整備され、かつ記録されている。</t>
    <phoneticPr fontId="1"/>
  </si>
  <si>
    <t>鋼材の保管管理が適正であることが確認できる。</t>
    <phoneticPr fontId="1"/>
  </si>
  <si>
    <t>適正な盛土材を使用し、巻出し厚が所定の厚さで入念に行われている。</t>
    <phoneticPr fontId="1"/>
  </si>
  <si>
    <t>構造物周辺の締め固め等の処理を適正に行っている。</t>
    <phoneticPr fontId="1"/>
  </si>
  <si>
    <t>盛土材の締固め管理を適正に実施している。</t>
    <phoneticPr fontId="1"/>
  </si>
  <si>
    <t>記述（　　　　 　　　　　　　　　　　　　　　　　　　　　 ）</t>
    <phoneticPr fontId="1"/>
  </si>
  <si>
    <t>　各工種の出来ばえ評定項目が似かよっているので、多工種の場合でも、主たる工種で評定します。</t>
    <rPh sb="1" eb="2">
      <t>カク</t>
    </rPh>
    <rPh sb="2" eb="4">
      <t>コウシュ</t>
    </rPh>
    <rPh sb="5" eb="7">
      <t>デキ</t>
    </rPh>
    <rPh sb="9" eb="11">
      <t>ヒョウテイ</t>
    </rPh>
    <rPh sb="11" eb="13">
      <t>コウモク</t>
    </rPh>
    <rPh sb="14" eb="15">
      <t>ニ</t>
    </rPh>
    <rPh sb="24" eb="25">
      <t>タ</t>
    </rPh>
    <rPh sb="25" eb="27">
      <t>コウシュ</t>
    </rPh>
    <rPh sb="28" eb="30">
      <t>バアイ</t>
    </rPh>
    <rPh sb="33" eb="34">
      <t>シュ</t>
    </rPh>
    <rPh sb="36" eb="38">
      <t>コウシュ</t>
    </rPh>
    <rPh sb="39" eb="41">
      <t>ヒョウテイ</t>
    </rPh>
    <phoneticPr fontId="15"/>
  </si>
  <si>
    <t>（出来ばえ）</t>
    <rPh sb="1" eb="3">
      <t>デキ</t>
    </rPh>
    <phoneticPr fontId="15"/>
  </si>
  <si>
    <t>（例）２工種の場合、（１工種目のＡ／Ｂ＋２工種目のＣ／Ｄ）＝（Ａ＋Ｃ）／（Ｂ＋Ｄ）とし、その結果を評価値とします。</t>
    <phoneticPr fontId="15"/>
  </si>
  <si>
    <t>工種は、最大３工種で、２工種の算定は、次のようになります。</t>
    <rPh sb="0" eb="2">
      <t>コウシュ</t>
    </rPh>
    <rPh sb="4" eb="6">
      <t>サイダイ</t>
    </rPh>
    <rPh sb="7" eb="9">
      <t>コウシュ</t>
    </rPh>
    <rPh sb="12" eb="13">
      <t>コウ</t>
    </rPh>
    <rPh sb="13" eb="14">
      <t>タネ</t>
    </rPh>
    <rPh sb="15" eb="17">
      <t>サンテイ</t>
    </rPh>
    <rPh sb="19" eb="20">
      <t>ツギ</t>
    </rPh>
    <phoneticPr fontId="15"/>
  </si>
  <si>
    <t>従って、主たる工種の割合が、概ね４０％以上６０％未満の場合は、２工種で、概ね４０％未満の場合は３工種で評定することができます。</t>
    <rPh sb="0" eb="1">
      <t>シタガ</t>
    </rPh>
    <rPh sb="4" eb="5">
      <t>シュ</t>
    </rPh>
    <rPh sb="7" eb="9">
      <t>コウシュ</t>
    </rPh>
    <rPh sb="10" eb="12">
      <t>ワリアイ</t>
    </rPh>
    <rPh sb="14" eb="15">
      <t>オオム</t>
    </rPh>
    <rPh sb="19" eb="21">
      <t>イジョウ</t>
    </rPh>
    <rPh sb="24" eb="26">
      <t>ミマン</t>
    </rPh>
    <rPh sb="27" eb="29">
      <t>バアイ</t>
    </rPh>
    <rPh sb="32" eb="34">
      <t>コウシュ</t>
    </rPh>
    <rPh sb="36" eb="37">
      <t>オオム</t>
    </rPh>
    <rPh sb="41" eb="43">
      <t>ミマン</t>
    </rPh>
    <rPh sb="44" eb="46">
      <t>バアイ</t>
    </rPh>
    <rPh sb="48" eb="50">
      <t>コウシュ</t>
    </rPh>
    <rPh sb="51" eb="53">
      <t>ヒョウテイ</t>
    </rPh>
    <phoneticPr fontId="15"/>
  </si>
  <si>
    <t>　評価は、主たる工種で評定します。主たる工種は、概ね６０％以上とします。</t>
    <rPh sb="1" eb="3">
      <t>ヒョウカ</t>
    </rPh>
    <rPh sb="5" eb="6">
      <t>シュ</t>
    </rPh>
    <rPh sb="8" eb="10">
      <t>コウシュ</t>
    </rPh>
    <rPh sb="11" eb="13">
      <t>ヒョウテイ</t>
    </rPh>
    <rPh sb="17" eb="18">
      <t>シュ</t>
    </rPh>
    <rPh sb="20" eb="22">
      <t>コウシュ</t>
    </rPh>
    <rPh sb="24" eb="25">
      <t>オオム</t>
    </rPh>
    <rPh sb="29" eb="31">
      <t>イジョウ</t>
    </rPh>
    <phoneticPr fontId="15"/>
  </si>
  <si>
    <t>（品質の評定に際し）</t>
    <rPh sb="1" eb="3">
      <t>ヒンシツ</t>
    </rPh>
    <rPh sb="4" eb="6">
      <t>ヒョウテイ</t>
    </rPh>
    <rPh sb="7" eb="8">
      <t>サイ</t>
    </rPh>
    <phoneticPr fontId="15"/>
  </si>
  <si>
    <t>【検査員評価項目について】</t>
    <rPh sb="1" eb="4">
      <t>ケンサイン</t>
    </rPh>
    <rPh sb="4" eb="6">
      <t>ヒョウカ</t>
    </rPh>
    <rPh sb="6" eb="8">
      <t>コウモク</t>
    </rPh>
    <phoneticPr fontId="15"/>
  </si>
  <si>
    <t>その他工事</t>
    <rPh sb="2" eb="3">
      <t>タ</t>
    </rPh>
    <rPh sb="3" eb="5">
      <t>コウジ</t>
    </rPh>
    <phoneticPr fontId="15"/>
  </si>
  <si>
    <t>【防護柵】【視線誘導標・道路標識】【区画線】【照明灯】に分類</t>
    <rPh sb="1" eb="4">
      <t>ボウゴサク</t>
    </rPh>
    <rPh sb="23" eb="25">
      <t>ショウメイ</t>
    </rPh>
    <rPh sb="25" eb="26">
      <t>トウ</t>
    </rPh>
    <phoneticPr fontId="15"/>
  </si>
  <si>
    <t>防護柵（網）・標識・区画線等設置工事</t>
    <rPh sb="0" eb="2">
      <t>ボウゴ</t>
    </rPh>
    <rPh sb="2" eb="3">
      <t>サク</t>
    </rPh>
    <rPh sb="4" eb="5">
      <t>アミ</t>
    </rPh>
    <rPh sb="7" eb="9">
      <t>ヒョウシキ</t>
    </rPh>
    <rPh sb="10" eb="12">
      <t>クカク</t>
    </rPh>
    <rPh sb="12" eb="13">
      <t>セン</t>
    </rPh>
    <rPh sb="13" eb="14">
      <t>トウ</t>
    </rPh>
    <rPh sb="14" eb="16">
      <t>セッチ</t>
    </rPh>
    <rPh sb="16" eb="18">
      <t>コウジ</t>
    </rPh>
    <phoneticPr fontId="15"/>
  </si>
  <si>
    <t>【共通】【護岸工・消波工・離岸堤】【突堤工】【上部工】【中詰、被覆工など基礎工】と仕分け</t>
    <rPh sb="1" eb="3">
      <t>キョウツウ</t>
    </rPh>
    <rPh sb="36" eb="38">
      <t>キソ</t>
    </rPh>
    <rPh sb="38" eb="39">
      <t>コウ</t>
    </rPh>
    <rPh sb="41" eb="43">
      <t>シワ</t>
    </rPh>
    <phoneticPr fontId="15"/>
  </si>
  <si>
    <t>海岸工事</t>
    <rPh sb="0" eb="2">
      <t>カイガン</t>
    </rPh>
    <rPh sb="2" eb="4">
      <t>コウジ</t>
    </rPh>
    <phoneticPr fontId="15"/>
  </si>
  <si>
    <t>【共通】【砂防構造工事に適用】【：ダブルウォール工】</t>
    <rPh sb="1" eb="3">
      <t>キョウツウ</t>
    </rPh>
    <rPh sb="5" eb="7">
      <t>サボウ</t>
    </rPh>
    <rPh sb="7" eb="9">
      <t>コウゾウ</t>
    </rPh>
    <rPh sb="9" eb="11">
      <t>コウジ</t>
    </rPh>
    <rPh sb="12" eb="14">
      <t>テキヨウ</t>
    </rPh>
    <rPh sb="24" eb="25">
      <t>コウ</t>
    </rPh>
    <phoneticPr fontId="15"/>
  </si>
  <si>
    <t>【共通】【舗装・表層工】【植栽工】【付帯設備工】に分類</t>
    <rPh sb="1" eb="3">
      <t>キョウツウ</t>
    </rPh>
    <rPh sb="5" eb="7">
      <t>ホソウ</t>
    </rPh>
    <rPh sb="8" eb="10">
      <t>ヒョウソウ</t>
    </rPh>
    <rPh sb="10" eb="11">
      <t>コウ</t>
    </rPh>
    <rPh sb="13" eb="14">
      <t>ショク</t>
    </rPh>
    <rPh sb="14" eb="15">
      <t>サイ</t>
    </rPh>
    <rPh sb="15" eb="16">
      <t>コウ</t>
    </rPh>
    <rPh sb="18" eb="20">
      <t>フタイ</t>
    </rPh>
    <rPh sb="20" eb="22">
      <t>セツビ</t>
    </rPh>
    <rPh sb="22" eb="23">
      <t>コウ</t>
    </rPh>
    <rPh sb="25" eb="27">
      <t>ブンルイ</t>
    </rPh>
    <phoneticPr fontId="15"/>
  </si>
  <si>
    <t>公園・植栽工事</t>
    <rPh sb="0" eb="2">
      <t>コウエン</t>
    </rPh>
    <rPh sb="3" eb="4">
      <t>ウ</t>
    </rPh>
    <rPh sb="4" eb="5">
      <t>サイ</t>
    </rPh>
    <rPh sb="5" eb="7">
      <t>コウジ</t>
    </rPh>
    <phoneticPr fontId="15"/>
  </si>
  <si>
    <t>【路床・路盤工関係】【アスファルト舗装関係】【コンクリート舗装関係】【橋面舗装】に分類</t>
    <rPh sb="1" eb="2">
      <t>ロ</t>
    </rPh>
    <rPh sb="2" eb="3">
      <t>ユカ</t>
    </rPh>
    <rPh sb="4" eb="5">
      <t>ロ</t>
    </rPh>
    <rPh sb="5" eb="6">
      <t>バン</t>
    </rPh>
    <rPh sb="6" eb="7">
      <t>コウ</t>
    </rPh>
    <rPh sb="7" eb="9">
      <t>カンケイ</t>
    </rPh>
    <rPh sb="35" eb="36">
      <t>ハシ</t>
    </rPh>
    <rPh sb="36" eb="37">
      <t>メン</t>
    </rPh>
    <rPh sb="37" eb="39">
      <t>ホソウ</t>
    </rPh>
    <phoneticPr fontId="15"/>
  </si>
  <si>
    <t>舗装工事</t>
    <rPh sb="0" eb="2">
      <t>ホソウ</t>
    </rPh>
    <rPh sb="2" eb="4">
      <t>コウジ</t>
    </rPh>
    <phoneticPr fontId="15"/>
  </si>
  <si>
    <t>【共通】【開削】【推進】</t>
    <rPh sb="1" eb="3">
      <t>キョウツウ</t>
    </rPh>
    <phoneticPr fontId="15"/>
  </si>
  <si>
    <t>下水道工事</t>
    <rPh sb="0" eb="3">
      <t>ゲスイドウ</t>
    </rPh>
    <rPh sb="3" eb="5">
      <t>コウジ</t>
    </rPh>
    <phoneticPr fontId="15"/>
  </si>
  <si>
    <t>【共通】【掘削】【支保工】【覆工】に分類</t>
    <rPh sb="1" eb="3">
      <t>キョウツウ</t>
    </rPh>
    <rPh sb="9" eb="10">
      <t>シ</t>
    </rPh>
    <rPh sb="10" eb="11">
      <t>ホ</t>
    </rPh>
    <rPh sb="11" eb="12">
      <t>コウ</t>
    </rPh>
    <phoneticPr fontId="15"/>
  </si>
  <si>
    <t>トンネル工事</t>
    <rPh sb="4" eb="6">
      <t>コウジ</t>
    </rPh>
    <phoneticPr fontId="15"/>
  </si>
  <si>
    <t>【共通】【砂防構造物工事に適用】【根留め工】【集水井戸工】【抑止杭工】【承水路工・排水路工】【水抜きボーリング工】【落石・雪崩防止工】に分類</t>
    <rPh sb="1" eb="3">
      <t>キョウツウ</t>
    </rPh>
    <rPh sb="14" eb="15">
      <t>ヨウ</t>
    </rPh>
    <rPh sb="17" eb="18">
      <t>ネ</t>
    </rPh>
    <rPh sb="18" eb="19">
      <t>ド</t>
    </rPh>
    <rPh sb="20" eb="21">
      <t>コウ</t>
    </rPh>
    <rPh sb="30" eb="32">
      <t>ヨクシ</t>
    </rPh>
    <rPh sb="32" eb="33">
      <t>クイ</t>
    </rPh>
    <rPh sb="33" eb="34">
      <t>コウ</t>
    </rPh>
    <rPh sb="36" eb="37">
      <t>ショウ</t>
    </rPh>
    <rPh sb="37" eb="38">
      <t>スイ</t>
    </rPh>
    <rPh sb="38" eb="39">
      <t>ロ</t>
    </rPh>
    <rPh sb="39" eb="40">
      <t>コウ</t>
    </rPh>
    <rPh sb="41" eb="44">
      <t>ハイスイロ</t>
    </rPh>
    <rPh sb="44" eb="45">
      <t>コウ</t>
    </rPh>
    <rPh sb="47" eb="49">
      <t>ミズヌ</t>
    </rPh>
    <rPh sb="55" eb="56">
      <t>コウ</t>
    </rPh>
    <rPh sb="58" eb="60">
      <t>ラクセキ</t>
    </rPh>
    <rPh sb="61" eb="63">
      <t>ナダレ</t>
    </rPh>
    <rPh sb="63" eb="65">
      <t>ボウシ</t>
    </rPh>
    <rPh sb="65" eb="66">
      <t>コウ</t>
    </rPh>
    <rPh sb="68" eb="70">
      <t>ブンルイ</t>
    </rPh>
    <phoneticPr fontId="15"/>
  </si>
  <si>
    <t>砂防構造物及び地すべり防止工事</t>
    <rPh sb="0" eb="2">
      <t>サボウ</t>
    </rPh>
    <rPh sb="2" eb="5">
      <t>コウゾウブツ</t>
    </rPh>
    <rPh sb="5" eb="6">
      <t>オヨ</t>
    </rPh>
    <rPh sb="7" eb="8">
      <t>ジ</t>
    </rPh>
    <rPh sb="11" eb="13">
      <t>ボウシ</t>
    </rPh>
    <rPh sb="13" eb="15">
      <t>コウジ</t>
    </rPh>
    <phoneticPr fontId="15"/>
  </si>
  <si>
    <t>【削井工・取水施設工】【散水工（復旧舗装工も含む）】</t>
    <rPh sb="1" eb="2">
      <t>サク</t>
    </rPh>
    <rPh sb="2" eb="3">
      <t>イ</t>
    </rPh>
    <rPh sb="3" eb="4">
      <t>コウ</t>
    </rPh>
    <rPh sb="5" eb="7">
      <t>シュスイ</t>
    </rPh>
    <rPh sb="7" eb="9">
      <t>シセツ</t>
    </rPh>
    <rPh sb="9" eb="10">
      <t>コウ</t>
    </rPh>
    <phoneticPr fontId="15"/>
  </si>
  <si>
    <t>消雪工事</t>
    <rPh sb="0" eb="1">
      <t>ケ</t>
    </rPh>
    <rPh sb="1" eb="2">
      <t>ユキ</t>
    </rPh>
    <rPh sb="2" eb="3">
      <t>コウ</t>
    </rPh>
    <rPh sb="3" eb="4">
      <t>ジ</t>
    </rPh>
    <phoneticPr fontId="15"/>
  </si>
  <si>
    <t>ー</t>
    <phoneticPr fontId="15"/>
  </si>
  <si>
    <t>塗装工事</t>
    <rPh sb="0" eb="2">
      <t>トソウ</t>
    </rPh>
    <rPh sb="2" eb="4">
      <t>コウジ</t>
    </rPh>
    <phoneticPr fontId="15"/>
  </si>
  <si>
    <t>【工場製作関係】【架設関係】に分類</t>
    <rPh sb="1" eb="3">
      <t>コウジョウ</t>
    </rPh>
    <rPh sb="3" eb="5">
      <t>セイサク</t>
    </rPh>
    <rPh sb="5" eb="7">
      <t>カンケイ</t>
    </rPh>
    <rPh sb="15" eb="17">
      <t>ブンルイ</t>
    </rPh>
    <phoneticPr fontId="15"/>
  </si>
  <si>
    <t>鋼橋工事</t>
    <rPh sb="0" eb="1">
      <t>コウ</t>
    </rPh>
    <rPh sb="1" eb="2">
      <t>ハシ</t>
    </rPh>
    <rPh sb="2" eb="4">
      <t>コウジ</t>
    </rPh>
    <phoneticPr fontId="15"/>
  </si>
  <si>
    <t>【共通】【路盤・舗装工】【付属構造物関係】</t>
    <rPh sb="1" eb="3">
      <t>キョウツウ</t>
    </rPh>
    <rPh sb="8" eb="10">
      <t>ホソウ</t>
    </rPh>
    <phoneticPr fontId="15"/>
  </si>
  <si>
    <t>歩道工事</t>
    <rPh sb="0" eb="2">
      <t>ホドウ</t>
    </rPh>
    <rPh sb="2" eb="4">
      <t>コウジ</t>
    </rPh>
    <phoneticPr fontId="15"/>
  </si>
  <si>
    <t>【共通】【製作関係】【架設関係】に分類</t>
    <rPh sb="1" eb="3">
      <t>キョウツウ</t>
    </rPh>
    <rPh sb="5" eb="7">
      <t>セイサク</t>
    </rPh>
    <rPh sb="7" eb="9">
      <t>カンケイ</t>
    </rPh>
    <phoneticPr fontId="15"/>
  </si>
  <si>
    <t>コンクリート橋工事（ＰＣ及びＲＣを対象）</t>
    <rPh sb="6" eb="7">
      <t>ハシ</t>
    </rPh>
    <rPh sb="7" eb="9">
      <t>コウジ</t>
    </rPh>
    <rPh sb="12" eb="13">
      <t>オヨ</t>
    </rPh>
    <rPh sb="17" eb="19">
      <t>タイショウ</t>
    </rPh>
    <phoneticPr fontId="15"/>
  </si>
  <si>
    <t>【共通】【護岸】【かごマット】【根固・水制】に分類</t>
    <rPh sb="1" eb="3">
      <t>キョウツウ</t>
    </rPh>
    <rPh sb="5" eb="7">
      <t>ゴガン</t>
    </rPh>
    <rPh sb="16" eb="17">
      <t>ネ</t>
    </rPh>
    <rPh sb="17" eb="18">
      <t>カタ</t>
    </rPh>
    <rPh sb="19" eb="20">
      <t>スイ</t>
    </rPh>
    <rPh sb="20" eb="21">
      <t>セイ</t>
    </rPh>
    <phoneticPr fontId="15"/>
  </si>
  <si>
    <t>護岸・　　　根固・水制工事</t>
    <rPh sb="0" eb="2">
      <t>ゴガン</t>
    </rPh>
    <rPh sb="6" eb="7">
      <t>ネ</t>
    </rPh>
    <rPh sb="7" eb="8">
      <t>カタ</t>
    </rPh>
    <rPh sb="9" eb="10">
      <t>ミズ</t>
    </rPh>
    <rPh sb="10" eb="11">
      <t>セイ</t>
    </rPh>
    <rPh sb="11" eb="13">
      <t>コウジ</t>
    </rPh>
    <phoneticPr fontId="15"/>
  </si>
  <si>
    <t>【共通】【路床・路盤工・路床安定処理】</t>
    <rPh sb="1" eb="3">
      <t>キョウツウ</t>
    </rPh>
    <rPh sb="12" eb="13">
      <t>ロ</t>
    </rPh>
    <rPh sb="13" eb="14">
      <t>トコ</t>
    </rPh>
    <rPh sb="14" eb="16">
      <t>アンテイ</t>
    </rPh>
    <rPh sb="16" eb="18">
      <t>ショリ</t>
    </rPh>
    <phoneticPr fontId="15"/>
  </si>
  <si>
    <t>道路工事</t>
    <rPh sb="0" eb="2">
      <t>ドウロ</t>
    </rPh>
    <rPh sb="2" eb="4">
      <t>コウジ</t>
    </rPh>
    <phoneticPr fontId="15"/>
  </si>
  <si>
    <t>【共通】【薬液注入工】【高圧噴射攪拌工】に分類</t>
    <rPh sb="1" eb="3">
      <t>キョウツウ</t>
    </rPh>
    <rPh sb="5" eb="6">
      <t>ヤク</t>
    </rPh>
    <rPh sb="6" eb="7">
      <t>エキ</t>
    </rPh>
    <rPh sb="7" eb="9">
      <t>チュウニュウ</t>
    </rPh>
    <rPh sb="9" eb="10">
      <t>コウ</t>
    </rPh>
    <rPh sb="12" eb="14">
      <t>コウアツ</t>
    </rPh>
    <rPh sb="14" eb="16">
      <t>フンシャ</t>
    </rPh>
    <rPh sb="16" eb="18">
      <t>カクハン</t>
    </rPh>
    <rPh sb="18" eb="19">
      <t>コウ</t>
    </rPh>
    <phoneticPr fontId="15"/>
  </si>
  <si>
    <t>地盤改良工事</t>
    <rPh sb="0" eb="2">
      <t>ジバン</t>
    </rPh>
    <rPh sb="2" eb="4">
      <t>カイリョウ</t>
    </rPh>
    <rPh sb="4" eb="6">
      <t>コウジ</t>
    </rPh>
    <phoneticPr fontId="15"/>
  </si>
  <si>
    <t>【共通】【切土、掘削等】【盛土・築堤等】【補強盛土】に分類</t>
    <rPh sb="1" eb="3">
      <t>キョウツウ</t>
    </rPh>
    <rPh sb="27" eb="29">
      <t>ブンルイ</t>
    </rPh>
    <phoneticPr fontId="15"/>
  </si>
  <si>
    <t>土工事</t>
    <rPh sb="0" eb="1">
      <t>ド</t>
    </rPh>
    <rPh sb="1" eb="3">
      <t>コウジ</t>
    </rPh>
    <phoneticPr fontId="15"/>
  </si>
  <si>
    <t>【共通】【浚渫・床掘関係】【地盤改良関係】【マット・捨て石及び均し関係】【本体：杭及び矢板、控工関係】【本体：ケーソン関係、ブロック関係】【防波堤工事】【上部工】【中詰、被覆工などの基礎工】に分類</t>
    <rPh sb="1" eb="3">
      <t>キョウツウ</t>
    </rPh>
    <rPh sb="5" eb="7">
      <t>シュンセツ</t>
    </rPh>
    <rPh sb="8" eb="9">
      <t>トコ</t>
    </rPh>
    <rPh sb="9" eb="10">
      <t>ホ</t>
    </rPh>
    <rPh sb="10" eb="12">
      <t>カンケイ</t>
    </rPh>
    <rPh sb="14" eb="16">
      <t>ジバン</t>
    </rPh>
    <rPh sb="16" eb="18">
      <t>カイリョウ</t>
    </rPh>
    <rPh sb="18" eb="20">
      <t>カンケイ</t>
    </rPh>
    <rPh sb="26" eb="27">
      <t>ス</t>
    </rPh>
    <rPh sb="28" eb="29">
      <t>イシ</t>
    </rPh>
    <rPh sb="29" eb="30">
      <t>オヨ</t>
    </rPh>
    <rPh sb="31" eb="32">
      <t>ナラ</t>
    </rPh>
    <rPh sb="33" eb="35">
      <t>カンケイ</t>
    </rPh>
    <rPh sb="37" eb="39">
      <t>ホンタイ</t>
    </rPh>
    <rPh sb="40" eb="41">
      <t>クイ</t>
    </rPh>
    <rPh sb="41" eb="42">
      <t>オヨ</t>
    </rPh>
    <rPh sb="43" eb="44">
      <t>ヤ</t>
    </rPh>
    <rPh sb="44" eb="45">
      <t>イタ</t>
    </rPh>
    <rPh sb="46" eb="47">
      <t>ヒカ</t>
    </rPh>
    <rPh sb="47" eb="48">
      <t>コウ</t>
    </rPh>
    <rPh sb="48" eb="50">
      <t>カンケイ</t>
    </rPh>
    <rPh sb="52" eb="54">
      <t>ホンタイ</t>
    </rPh>
    <rPh sb="59" eb="61">
      <t>カンケイ</t>
    </rPh>
    <rPh sb="66" eb="68">
      <t>カンケイ</t>
    </rPh>
    <rPh sb="70" eb="71">
      <t>ボウ</t>
    </rPh>
    <rPh sb="71" eb="72">
      <t>ハ</t>
    </rPh>
    <rPh sb="73" eb="75">
      <t>コウジ</t>
    </rPh>
    <rPh sb="91" eb="93">
      <t>キソ</t>
    </rPh>
    <rPh sb="93" eb="94">
      <t>コウ</t>
    </rPh>
    <phoneticPr fontId="15"/>
  </si>
  <si>
    <t>港湾築造工事</t>
    <rPh sb="0" eb="2">
      <t>コウワン</t>
    </rPh>
    <rPh sb="2" eb="4">
      <t>チクゾウ</t>
    </rPh>
    <rPh sb="4" eb="6">
      <t>コウジ</t>
    </rPh>
    <phoneticPr fontId="15"/>
  </si>
  <si>
    <t>【共通】【深礎工】【既製杭関係（コンクリート・鋼管・鋼管井筒等）】【場所打ち杭関係】【ケーソン】に分類、サンドマットは土工【盛土・築堤】に、【地盤改良】は別項目</t>
    <rPh sb="1" eb="3">
      <t>キョウツウ</t>
    </rPh>
    <rPh sb="5" eb="6">
      <t>フカ</t>
    </rPh>
    <rPh sb="6" eb="7">
      <t>ソ</t>
    </rPh>
    <rPh sb="7" eb="8">
      <t>コウ</t>
    </rPh>
    <rPh sb="10" eb="12">
      <t>キセイ</t>
    </rPh>
    <rPh sb="12" eb="13">
      <t>クイ</t>
    </rPh>
    <rPh sb="13" eb="15">
      <t>カンケイ</t>
    </rPh>
    <rPh sb="23" eb="25">
      <t>コウカン</t>
    </rPh>
    <rPh sb="26" eb="28">
      <t>コウカン</t>
    </rPh>
    <rPh sb="28" eb="30">
      <t>イヅツ</t>
    </rPh>
    <rPh sb="30" eb="31">
      <t>トウ</t>
    </rPh>
    <rPh sb="49" eb="50">
      <t>ブン</t>
    </rPh>
    <rPh sb="50" eb="51">
      <t>タグイ</t>
    </rPh>
    <rPh sb="59" eb="60">
      <t>ツチ</t>
    </rPh>
    <rPh sb="60" eb="61">
      <t>コウ</t>
    </rPh>
    <rPh sb="62" eb="64">
      <t>モリツチ</t>
    </rPh>
    <rPh sb="65" eb="67">
      <t>チクテイ</t>
    </rPh>
    <rPh sb="71" eb="73">
      <t>ジバン</t>
    </rPh>
    <rPh sb="73" eb="75">
      <t>カイリョウ</t>
    </rPh>
    <rPh sb="77" eb="78">
      <t>ベツ</t>
    </rPh>
    <rPh sb="78" eb="80">
      <t>コウモク</t>
    </rPh>
    <phoneticPr fontId="15"/>
  </si>
  <si>
    <t>基礎工工事</t>
    <rPh sb="0" eb="2">
      <t>キソ</t>
    </rPh>
    <rPh sb="2" eb="3">
      <t>コウ</t>
    </rPh>
    <rPh sb="3" eb="5">
      <t>コウジ</t>
    </rPh>
    <phoneticPr fontId="15"/>
  </si>
  <si>
    <t>【共通】【擁壁類（補強擁壁は除く）】【用排水施設】【管水路工事】に分類</t>
    <rPh sb="1" eb="3">
      <t>キョウツウ</t>
    </rPh>
    <rPh sb="5" eb="6">
      <t>ヨウ</t>
    </rPh>
    <rPh sb="6" eb="7">
      <t>ヘキ</t>
    </rPh>
    <rPh sb="7" eb="8">
      <t>ルイ</t>
    </rPh>
    <rPh sb="9" eb="11">
      <t>ホキョウ</t>
    </rPh>
    <rPh sb="11" eb="12">
      <t>ヨウ</t>
    </rPh>
    <rPh sb="12" eb="13">
      <t>ヘキ</t>
    </rPh>
    <rPh sb="14" eb="15">
      <t>ノゾ</t>
    </rPh>
    <rPh sb="19" eb="20">
      <t>ヨウ</t>
    </rPh>
    <rPh sb="20" eb="22">
      <t>ハイスイ</t>
    </rPh>
    <rPh sb="22" eb="24">
      <t>シセツ</t>
    </rPh>
    <rPh sb="26" eb="27">
      <t>カン</t>
    </rPh>
    <rPh sb="27" eb="29">
      <t>スイロ</t>
    </rPh>
    <rPh sb="29" eb="31">
      <t>コウジ</t>
    </rPh>
    <rPh sb="33" eb="35">
      <t>ブンルイ</t>
    </rPh>
    <phoneticPr fontId="15"/>
  </si>
  <si>
    <t>コンクリート二次製品構造物工事</t>
    <rPh sb="6" eb="7">
      <t>2</t>
    </rPh>
    <rPh sb="7" eb="8">
      <t>ジ</t>
    </rPh>
    <rPh sb="8" eb="10">
      <t>セイヒン</t>
    </rPh>
    <rPh sb="10" eb="12">
      <t>コウゾウ</t>
    </rPh>
    <rPh sb="12" eb="13">
      <t>ブツ</t>
    </rPh>
    <rPh sb="13" eb="15">
      <t>コウジ</t>
    </rPh>
    <phoneticPr fontId="15"/>
  </si>
  <si>
    <t>【（防雪）柵修繕工事】【舗装道維持修繕工事】【道路維持修繕工事】【河床整形工事】に分類</t>
    <rPh sb="2" eb="4">
      <t>ボウセツ</t>
    </rPh>
    <rPh sb="5" eb="6">
      <t>サク</t>
    </rPh>
    <rPh sb="6" eb="8">
      <t>シュウゼン</t>
    </rPh>
    <rPh sb="8" eb="10">
      <t>コウジ</t>
    </rPh>
    <rPh sb="19" eb="21">
      <t>コウジ</t>
    </rPh>
    <rPh sb="38" eb="39">
      <t>ジ</t>
    </rPh>
    <phoneticPr fontId="15"/>
  </si>
  <si>
    <t>維持修繕工事</t>
    <rPh sb="0" eb="2">
      <t>イジ</t>
    </rPh>
    <rPh sb="2" eb="4">
      <t>シュウゼン</t>
    </rPh>
    <rPh sb="4" eb="6">
      <t>コウジ</t>
    </rPh>
    <phoneticPr fontId="15"/>
  </si>
  <si>
    <t>品質工種（３）</t>
    <rPh sb="0" eb="2">
      <t>ヒンシツ</t>
    </rPh>
    <rPh sb="2" eb="4">
      <t>コウシュ</t>
    </rPh>
    <phoneticPr fontId="15"/>
  </si>
  <si>
    <t>【共通】【種子吹付工、客土吹付工、厚層基材吹付工関係】【コンクリート又はモルタル吹付工関係】【現場打法枠工関係】【アンカー工】に分類</t>
    <rPh sb="1" eb="3">
      <t>キョウツウ</t>
    </rPh>
    <rPh sb="61" eb="62">
      <t>コウ</t>
    </rPh>
    <phoneticPr fontId="15"/>
  </si>
  <si>
    <t>法面工事</t>
    <rPh sb="0" eb="1">
      <t>ノリ</t>
    </rPh>
    <rPh sb="1" eb="2">
      <t>メン</t>
    </rPh>
    <rPh sb="2" eb="4">
      <t>コウジ</t>
    </rPh>
    <phoneticPr fontId="15"/>
  </si>
  <si>
    <t>品質工種（２）</t>
    <rPh sb="0" eb="2">
      <t>ヒンシツ</t>
    </rPh>
    <rPh sb="2" eb="4">
      <t>コウシュ</t>
    </rPh>
    <phoneticPr fontId="15"/>
  </si>
  <si>
    <t>【共通】【無筋】【鉄筋】に分類、二次製品構造物を別項目</t>
    <rPh sb="1" eb="3">
      <t>キョウツウ</t>
    </rPh>
    <rPh sb="5" eb="6">
      <t>ム</t>
    </rPh>
    <rPh sb="6" eb="7">
      <t>スジ</t>
    </rPh>
    <rPh sb="13" eb="15">
      <t>ブンルイ</t>
    </rPh>
    <rPh sb="16" eb="18">
      <t>ニジ</t>
    </rPh>
    <rPh sb="18" eb="20">
      <t>セイヒン</t>
    </rPh>
    <rPh sb="20" eb="23">
      <t>コウゾウブツ</t>
    </rPh>
    <rPh sb="24" eb="25">
      <t>ベツ</t>
    </rPh>
    <rPh sb="25" eb="27">
      <t>コウモク</t>
    </rPh>
    <phoneticPr fontId="15"/>
  </si>
  <si>
    <t>コンクリート構造物工事</t>
    <rPh sb="6" eb="9">
      <t>コウゾウブツ</t>
    </rPh>
    <rPh sb="9" eb="11">
      <t>コウジ</t>
    </rPh>
    <phoneticPr fontId="15"/>
  </si>
  <si>
    <t>品質工種（１）</t>
    <rPh sb="0" eb="2">
      <t>ヒンシツ</t>
    </rPh>
    <rPh sb="2" eb="4">
      <t>コウシュ</t>
    </rPh>
    <phoneticPr fontId="15"/>
  </si>
  <si>
    <t>細項目</t>
    <rPh sb="0" eb="1">
      <t>サイ</t>
    </rPh>
    <rPh sb="1" eb="3">
      <t>コウモク</t>
    </rPh>
    <phoneticPr fontId="15"/>
  </si>
  <si>
    <t>項目</t>
    <rPh sb="0" eb="2">
      <t>コウモク</t>
    </rPh>
    <phoneticPr fontId="15"/>
  </si>
  <si>
    <t>③</t>
    <phoneticPr fontId="1"/>
  </si>
  <si>
    <t>④</t>
    <phoneticPr fontId="1"/>
  </si>
  <si>
    <t>⑤</t>
    <phoneticPr fontId="1"/>
  </si>
  <si>
    <t>⑥</t>
    <phoneticPr fontId="1"/>
  </si>
  <si>
    <t>⑦</t>
    <phoneticPr fontId="1"/>
  </si>
  <si>
    <t>⑧</t>
    <phoneticPr fontId="1"/>
  </si>
  <si>
    <t>⑨</t>
    <phoneticPr fontId="15"/>
  </si>
  <si>
    <t>⑩</t>
    <phoneticPr fontId="15"/>
  </si>
  <si>
    <t>⑪</t>
    <phoneticPr fontId="15"/>
  </si>
  <si>
    <t>⑫</t>
    <phoneticPr fontId="15"/>
  </si>
  <si>
    <t>⑬</t>
    <phoneticPr fontId="15"/>
  </si>
  <si>
    <t>⑭</t>
    <phoneticPr fontId="15"/>
  </si>
  <si>
    <t>⑮</t>
    <phoneticPr fontId="15"/>
  </si>
  <si>
    <t>⑯</t>
    <phoneticPr fontId="15"/>
  </si>
  <si>
    <t>⑰</t>
    <phoneticPr fontId="15"/>
  </si>
  <si>
    <t>⑱</t>
    <phoneticPr fontId="15"/>
  </si>
  <si>
    <t>⑲</t>
    <phoneticPr fontId="15"/>
  </si>
  <si>
    <t>⑳</t>
    <phoneticPr fontId="15"/>
  </si>
  <si>
    <t>㉑</t>
    <phoneticPr fontId="15"/>
  </si>
  <si>
    <t>㉒</t>
    <phoneticPr fontId="15"/>
  </si>
  <si>
    <t>㉓</t>
    <phoneticPr fontId="15"/>
  </si>
  <si>
    <t>㉔</t>
    <phoneticPr fontId="15"/>
  </si>
  <si>
    <t>㉕</t>
    <phoneticPr fontId="15"/>
  </si>
  <si>
    <t>㉖</t>
    <phoneticPr fontId="15"/>
  </si>
  <si>
    <t>〇</t>
    <phoneticPr fontId="1"/>
  </si>
  <si>
    <t>×</t>
    <phoneticPr fontId="1"/>
  </si>
  <si>
    <t>評価</t>
    <rPh sb="0" eb="2">
      <t>ヒョウカ</t>
    </rPh>
    <phoneticPr fontId="1"/>
  </si>
  <si>
    <t>主</t>
    <rPh sb="0" eb="1">
      <t>シュ</t>
    </rPh>
    <phoneticPr fontId="1"/>
  </si>
  <si>
    <t>別紙3</t>
    <rPh sb="0" eb="2">
      <t>ベッシ</t>
    </rPh>
    <phoneticPr fontId="15"/>
  </si>
  <si>
    <t>砂防工事
（本体：ダブルウォール　前堤・側壁：コンクリト構造物）</t>
    <rPh sb="0" eb="2">
      <t>サボウ</t>
    </rPh>
    <rPh sb="2" eb="4">
      <t>コウジ</t>
    </rPh>
    <rPh sb="6" eb="8">
      <t>ホンタイ</t>
    </rPh>
    <rPh sb="17" eb="18">
      <t>ゼン</t>
    </rPh>
    <rPh sb="18" eb="19">
      <t>ツツミ</t>
    </rPh>
    <rPh sb="20" eb="22">
      <t>ソクヘキ</t>
    </rPh>
    <rPh sb="28" eb="31">
      <t>コウゾウブツ</t>
    </rPh>
    <phoneticPr fontId="15"/>
  </si>
  <si>
    <t>〇</t>
    <phoneticPr fontId="1"/>
  </si>
  <si>
    <t>×</t>
    <phoneticPr fontId="1"/>
  </si>
  <si>
    <t>主たる工種の選択数</t>
    <rPh sb="0" eb="1">
      <t>シュ</t>
    </rPh>
    <rPh sb="3" eb="4">
      <t>コウ</t>
    </rPh>
    <rPh sb="4" eb="5">
      <t>シュ</t>
    </rPh>
    <rPh sb="6" eb="8">
      <t>センタク</t>
    </rPh>
    <rPh sb="8" eb="9">
      <t>スウ</t>
    </rPh>
    <phoneticPr fontId="1"/>
  </si>
  <si>
    <t>評価数</t>
    <rPh sb="0" eb="3">
      <t>ヒョウカスウ</t>
    </rPh>
    <phoneticPr fontId="1"/>
  </si>
  <si>
    <t>（主任監督員）</t>
    <rPh sb="1" eb="3">
      <t>シュニン</t>
    </rPh>
    <rPh sb="3" eb="6">
      <t>カントクイン</t>
    </rPh>
    <phoneticPr fontId="1"/>
  </si>
  <si>
    <t>設計図書に定められた岩区分（支保工パターン含む）の境界を確認して施工を行っていることが確認できる。</t>
    <phoneticPr fontId="1"/>
  </si>
  <si>
    <t>重要構造物について、非破壊試験による配筋状態及びかぶり測定・ひび割れ調査を行っている。（平成23年3月14日付技第1025号）</t>
    <phoneticPr fontId="1"/>
  </si>
  <si>
    <t xml:space="preserve"> 台風などの異常気象に備えて施工前に避難場所の確保及び退避設備の対策を講じていることが確認できる。</t>
    <phoneticPr fontId="1"/>
  </si>
  <si>
    <t>　　評価値が８０％以上～９０％未満……… ｂ</t>
    <phoneticPr fontId="1"/>
  </si>
  <si>
    <t>　　評価値が６０％以上～８０％未満……… ｃ</t>
    <phoneticPr fontId="1"/>
  </si>
  <si>
    <t>　　評価値が６０％未満……………………… ｄ</t>
    <phoneticPr fontId="1"/>
  </si>
  <si>
    <t>ｂ</t>
    <phoneticPr fontId="1"/>
  </si>
  <si>
    <t>ｃ</t>
    <phoneticPr fontId="1"/>
  </si>
  <si>
    <t>ｄ</t>
    <phoneticPr fontId="1"/>
  </si>
  <si>
    <t>b</t>
    <phoneticPr fontId="1"/>
  </si>
  <si>
    <t>ａ</t>
    <phoneticPr fontId="1"/>
  </si>
  <si>
    <t>主任監督員評価</t>
    <rPh sb="0" eb="2">
      <t>シュニン</t>
    </rPh>
    <rPh sb="2" eb="5">
      <t>カントクイン</t>
    </rPh>
    <rPh sb="5" eb="7">
      <t>ヒョウカ</t>
    </rPh>
    <phoneticPr fontId="1"/>
  </si>
  <si>
    <t>品質一覧表</t>
    <rPh sb="0" eb="2">
      <t>ヒンシツ</t>
    </rPh>
    <rPh sb="2" eb="5">
      <t>イチランヒョウ</t>
    </rPh>
    <phoneticPr fontId="15"/>
  </si>
  <si>
    <t>　　③　評価するもの　○(1.0)　　評価できないもの　×(0)</t>
    <phoneticPr fontId="1"/>
  </si>
  <si>
    <t>　　④　評価値（％)＝評価数 / 対象評価項目数＝○/ 評価対象数</t>
    <phoneticPr fontId="1"/>
  </si>
  <si>
    <t>施工の打ち継ぎ目では、コンクリート打込み前の清掃等が適切に行われている。</t>
    <phoneticPr fontId="1"/>
  </si>
  <si>
    <t>高炉セメント使用の場合は、初期強度の管理に細心の配慮がうかがえる。</t>
    <phoneticPr fontId="1"/>
  </si>
  <si>
    <t>機器及び部品等で性能検査をするものは、製造者又は公的機関の証明書が整備されている。</t>
    <phoneticPr fontId="1"/>
  </si>
  <si>
    <t>二次製品の保管、吊り込み、据え付け等に十分注意を払っていることが確認できる。</t>
    <phoneticPr fontId="1"/>
  </si>
  <si>
    <t>不等沈下防止に配慮して、基礎地盤の締め固めが特に入念に行われている。</t>
    <phoneticPr fontId="1"/>
  </si>
  <si>
    <t>　　④　評価値（％)＝評価数 / 対象評価項目数＝○/ 評価対象数</t>
    <phoneticPr fontId="1"/>
  </si>
  <si>
    <t>　　③　評価するもの　○(1.0)　　評価できないもの　×(0)</t>
    <phoneticPr fontId="1"/>
  </si>
  <si>
    <t>施工基面が平滑に仕上がり、所定の強度が確保されている。（出来上がりが波打っていない）</t>
    <phoneticPr fontId="1"/>
  </si>
  <si>
    <t>口締めの閉じ、鉄筋はよくねじれ堅く締められている。</t>
    <phoneticPr fontId="1"/>
  </si>
  <si>
    <t>矢板打ち込みは導材を設置し、ぶれ、よじれ、倒れがなく、かみ合わせが適切である。</t>
    <phoneticPr fontId="1"/>
  </si>
  <si>
    <t>最上下流端の仕切網の枠線と底網枠線の結合が枠線全部にコイル掛けを行っていることが確認できる。（コイルを色で識別）（多段積タイプ）</t>
    <phoneticPr fontId="1"/>
  </si>
  <si>
    <t>　　④　評価値（％)＝評価数 / 対象評価項目数＝○/ 評価対象数</t>
    <phoneticPr fontId="1"/>
  </si>
  <si>
    <t>杭の偏心管理が確認できる。</t>
    <phoneticPr fontId="1"/>
  </si>
  <si>
    <t>グラウトの泥水処理において、適切に施工されていることが確認できる。</t>
    <phoneticPr fontId="1"/>
  </si>
  <si>
    <t>杭に損傷及び補修痕がないことを確認できる。</t>
    <phoneticPr fontId="1"/>
  </si>
  <si>
    <t>検尺について監督員の立合又は指示により確認されている。</t>
    <phoneticPr fontId="1"/>
  </si>
  <si>
    <t>　　③　評価するもの　○(1.0)　　評価できないもの　×(0)</t>
    <phoneticPr fontId="1"/>
  </si>
  <si>
    <t>　　④　評価値（％)＝評価数 / 対象評価項目数＝○/ 評価対象数</t>
    <phoneticPr fontId="1"/>
  </si>
  <si>
    <t>　　③　評価するもの　○(1.0)　　評価できないもの　×(0)</t>
    <phoneticPr fontId="1"/>
  </si>
  <si>
    <t>　　④　評価値（％)＝評価数 / 対象評価項目数＝○/ 評価対象数</t>
    <phoneticPr fontId="1"/>
  </si>
  <si>
    <t>　　④　評価値（％)＝評価数 / 対象評価項目数＝○/ 評価対象数</t>
    <phoneticPr fontId="1"/>
  </si>
  <si>
    <t>規定の有効径が確保され、一軸圧縮強度試験により強度管理されている。</t>
    <phoneticPr fontId="1"/>
  </si>
  <si>
    <t>　　③　評価するもの　○(1.0)　 　評価できないもの　×(0)</t>
    <phoneticPr fontId="1"/>
  </si>
  <si>
    <t>上向きなど塗装しにくいところが入念に施工されている。</t>
    <phoneticPr fontId="1"/>
  </si>
  <si>
    <t>塗料を使用前に攪拌し、容器底部に顔料が沈殿していないことが確認できる。</t>
    <phoneticPr fontId="1"/>
  </si>
  <si>
    <t>　　③　評価するもの　○(1.0)　　評価できないもの　×(0)</t>
    <phoneticPr fontId="1"/>
  </si>
  <si>
    <t>設計図書に基づくコンクリートの配合試験または試験練りが行われており、適切なコンクリートの規格（強度・w/ｃ・最大骨材粒径・塩化物総量等）が確認できる。（JIS A-5308以外の生コンを使用する場合）</t>
    <phoneticPr fontId="1"/>
  </si>
  <si>
    <t>鉄筋の規格、引張強度及び曲げ強度の試験値をミルシート等で確認できる。</t>
    <phoneticPr fontId="1"/>
  </si>
  <si>
    <t>日々計測管理を行っており、それに基づいた施工が行われていることが確認できる。</t>
    <rPh sb="0" eb="1">
      <t>ヒ</t>
    </rPh>
    <phoneticPr fontId="1"/>
  </si>
  <si>
    <t>吹き付けコンクリートは浮き石等を除いた後に、15cm以下の厚さで地山と密着するよう施工されている。</t>
    <phoneticPr fontId="1"/>
  </si>
  <si>
    <t>逆巻の場合、側壁コンクリートとアーチコンクリートの打継目が同一線上にないことが確認できる。</t>
    <phoneticPr fontId="1"/>
  </si>
  <si>
    <t>防水シートの溶着を確実にし、湧水やひび割れのないコンクリートの仕上がりが確認できる。</t>
    <phoneticPr fontId="1"/>
  </si>
  <si>
    <t>湧水処理対策として埋設される排水材が的確に施工され機能している。</t>
    <phoneticPr fontId="1"/>
  </si>
  <si>
    <t>覆工コンクリートは、打込み時に型枠に変圧を与えていないことが確認できる。</t>
    <phoneticPr fontId="1"/>
  </si>
  <si>
    <t>樹木等に損傷やはちくずれ等がなく、保護養生が適切になされている。</t>
    <phoneticPr fontId="1"/>
  </si>
  <si>
    <t>肥料が直接樹木の根に触れないよう均一に施肥されている。</t>
    <phoneticPr fontId="1"/>
  </si>
  <si>
    <t>植生する樹木に応じて、余裕のある植穴を堀り植穴底部を耕していることが確認できる。</t>
    <phoneticPr fontId="1"/>
  </si>
  <si>
    <t>支柱を、全体的な美観を考慮し、緩みなく堅固に設置している。</t>
    <phoneticPr fontId="1"/>
  </si>
  <si>
    <t>木をぐらつきがないよう設置していることが確認できる。</t>
    <phoneticPr fontId="1"/>
  </si>
  <si>
    <t>鳥居は、全体的な美観を考慮して、高さ、方向など統一されて施工されている。</t>
    <phoneticPr fontId="1"/>
  </si>
  <si>
    <t>　　③　評価するもの　○(1.0)　　評価できないもの　×(0)</t>
    <phoneticPr fontId="1"/>
  </si>
  <si>
    <t>コンクリート基礎の施工では、周囲の締固めが十分に行われている。</t>
    <phoneticPr fontId="1"/>
  </si>
  <si>
    <t>シールは位置、高さなどの点で適正に貼られ、しわが寄っていない。</t>
    <phoneticPr fontId="1"/>
  </si>
  <si>
    <t>防護柵は、垂直に立ち、規格どおりの高さに設置され、道路の路側構造物との位置関係が図られている。</t>
    <phoneticPr fontId="1"/>
  </si>
  <si>
    <t>防護柵等の床堀りの仕上がり面において、地山の乱れや不陸が生じないように施工していることが確認できる。</t>
    <phoneticPr fontId="1"/>
  </si>
  <si>
    <t>設計図書に明示以外は、照明灯の方向は、道路法線に直角に対象形になっている。</t>
    <phoneticPr fontId="1"/>
  </si>
  <si>
    <t>　　③　評価するもの　○(1.0)　　評価できないもの　×(0)</t>
    <phoneticPr fontId="1"/>
  </si>
  <si>
    <t>返納材料が部材毎に整備され、指定保管場所に適切に集積されていることが確認できる。</t>
    <phoneticPr fontId="1"/>
  </si>
  <si>
    <t>施工面の水やゴミ等の有害物を除去後に舗設したことが確認できる。]</t>
    <phoneticPr fontId="1"/>
  </si>
  <si>
    <t>打ち換えの舗装補修では、路盤の不陸が確実に修正され、切削工では切削面が平坦に出来上がっている。</t>
    <phoneticPr fontId="1"/>
  </si>
  <si>
    <t>蓋掛け前に、施工区間内側溝の清掃が実施され、蓋のガタツキがないことが確認される。</t>
    <phoneticPr fontId="1"/>
  </si>
  <si>
    <t>構造物、道路付属物周辺の除草及び伐採が実施されている。</t>
    <phoneticPr fontId="1"/>
  </si>
  <si>
    <t>鋼材の規格や数量がミルシート等（現物照合を含む）で確認できる。</t>
    <phoneticPr fontId="1"/>
  </si>
  <si>
    <t>鉄筋圧接作業にあたり、作業員の技量確認を行っている。</t>
    <phoneticPr fontId="1"/>
  </si>
  <si>
    <t>スペーサーを適切に配置し、鉄筋のかぶりを確保している。</t>
    <phoneticPr fontId="1"/>
  </si>
  <si>
    <t>コンクリートブロック据付に先立ち、気象や海象等を十分調査し、据付作業が所定の精度で行われている。</t>
    <phoneticPr fontId="1"/>
  </si>
  <si>
    <t>ロック据付等について、ブロック及び既設構造物等の破損がなく施工されている。</t>
    <phoneticPr fontId="1"/>
  </si>
  <si>
    <t>乱積でコンクリートブロック相互のかみ合わせがよく、孤立したブロックがないことが確認できる。</t>
    <phoneticPr fontId="1"/>
  </si>
  <si>
    <t>　　④　評価値（％)＝評価数 / 対象評価項目数＝○/ 評価対象数</t>
    <phoneticPr fontId="1"/>
  </si>
  <si>
    <t>路体盛土の施工前に段切り等を適切に行われている。</t>
    <phoneticPr fontId="1"/>
  </si>
  <si>
    <t>　　③　評価するもの　○(1.0)　　評価できないもの　×(0)</t>
    <phoneticPr fontId="1"/>
  </si>
  <si>
    <t>段差解消などバリアフリー対策として、舗装の平坦性が確保されている。</t>
    <phoneticPr fontId="1"/>
  </si>
  <si>
    <t>路盤工の密度管理が適正に実施されている。</t>
    <phoneticPr fontId="1"/>
  </si>
  <si>
    <t>構造物周辺の締め固めが適切に実施されている。</t>
    <phoneticPr fontId="1"/>
  </si>
  <si>
    <t>コンクリート側溝が平坦に仕上げられ、蓋の収まりが良く、ガタツキがない。</t>
    <phoneticPr fontId="1"/>
  </si>
  <si>
    <t>付属構造物や製品等の規格、品質及び性能等が成績証明書で確認できる。</t>
    <phoneticPr fontId="1"/>
  </si>
  <si>
    <t>付属構造物との接合部などで、舗装面のたわみがない。</t>
    <phoneticPr fontId="1"/>
  </si>
  <si>
    <t>掘削を行うにあたり、路床以下を乱さないように施工していることが確認できる。</t>
    <phoneticPr fontId="1"/>
  </si>
  <si>
    <t>電気設備及びポンプが正常に稼動することが確認できる。</t>
    <phoneticPr fontId="1"/>
  </si>
  <si>
    <t>既設構造物との取り合い及び、曲線部の施工が適切に行われている。</t>
    <phoneticPr fontId="1"/>
  </si>
  <si>
    <t>防食被覆が入念に実施され、かつ表面が滑らかである。</t>
    <phoneticPr fontId="1"/>
  </si>
  <si>
    <t>マンホールにおいて出来形管理基準を満足し、連結部には止水シール、止水ゴムが適切に設置されている。</t>
    <phoneticPr fontId="1"/>
  </si>
  <si>
    <t>出来形管理基準を満足しており、目立った屈曲や沈下がない。</t>
    <phoneticPr fontId="1"/>
  </si>
  <si>
    <t>管渠継ぎ手部及びマンホール連結部の目地仕上げが良好である。</t>
    <phoneticPr fontId="1"/>
  </si>
  <si>
    <t>埋め戻しにおいて締固めが適正な方法で施工されており、工事終了後に沈下がない。</t>
    <phoneticPr fontId="1"/>
  </si>
  <si>
    <t>管の周辺に空隙、ゆるみがない。</t>
    <phoneticPr fontId="1"/>
  </si>
  <si>
    <t>排水処理工において、送排泥管の流量測定記録及び逸水の管理が適正に実施されていることが確認できる。</t>
    <phoneticPr fontId="1"/>
  </si>
  <si>
    <t>二次コンクリート打込前に、付着物除去のための十分な水洗清掃を行っていることが確認できる。</t>
    <phoneticPr fontId="1"/>
  </si>
  <si>
    <t>コンクリート打込み時に雨水やわき水が適切に処理されている。</t>
    <phoneticPr fontId="1"/>
  </si>
  <si>
    <t>ダブルウォール材の施工に、ずれ、歪み、はらみ、損傷がないことが確認できる。</t>
    <phoneticPr fontId="1"/>
  </si>
  <si>
    <t>腹起こし材を全延長にわたり規定の水平高さに取り付け、ボルトで十分締め付け矢板壁に密着されている。</t>
    <phoneticPr fontId="1"/>
  </si>
  <si>
    <t>　　②　評価値（％)＝評価数 / 対象評価項目数＝○/ 評価対象数</t>
    <phoneticPr fontId="1"/>
  </si>
  <si>
    <t>　　①　評価するもの　○(1.0)　　評価できないもの　×(0)</t>
    <phoneticPr fontId="1"/>
  </si>
  <si>
    <t>工事成績採点の考査項目の考査項目別運用表</t>
    <rPh sb="0" eb="2">
      <t>コウジ</t>
    </rPh>
    <rPh sb="2" eb="4">
      <t>セイセキ</t>
    </rPh>
    <rPh sb="4" eb="6">
      <t>サイテン</t>
    </rPh>
    <rPh sb="7" eb="9">
      <t>コウサ</t>
    </rPh>
    <rPh sb="9" eb="11">
      <t>コウモク</t>
    </rPh>
    <rPh sb="12" eb="14">
      <t>コウサ</t>
    </rPh>
    <rPh sb="14" eb="16">
      <t>コウモク</t>
    </rPh>
    <rPh sb="16" eb="17">
      <t>ベツ</t>
    </rPh>
    <rPh sb="17" eb="19">
      <t>ウンヨウ</t>
    </rPh>
    <rPh sb="19" eb="2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</si>
</sst>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24">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8"/>
      <color rgb="FFFF0000"/>
      <name val="游ゴシック"/>
      <family val="3"/>
      <charset val="128"/>
      <scheme val="minor"/>
    </font>
    <font>
      <sz val="8"/>
      <name val="游ゴシック"/>
      <family val="3"/>
      <charset val="128"/>
      <scheme val="minor"/>
    </font>
    <font>
      <sz val="11"/>
      <name val="游ゴシック"/>
      <family val="3"/>
      <charset val="128"/>
      <scheme val="minor"/>
    </font>
    <font>
      <sz val="11"/>
      <name val="游ゴシック"/>
      <family val="2"/>
      <charset val="128"/>
      <scheme val="minor"/>
    </font>
    <font>
      <sz val="12"/>
      <name val="游ゴシック"/>
      <family val="3"/>
      <charset val="128"/>
      <scheme val="minor"/>
    </font>
    <font>
      <sz val="8"/>
      <name val="游ゴシック"/>
      <family val="3"/>
      <charset val="128"/>
    </font>
    <font>
      <sz val="9"/>
      <name val="游ゴシック"/>
      <family val="3"/>
      <charset val="128"/>
      <scheme val="minor"/>
    </font>
    <font>
      <sz val="11"/>
      <name val="游ゴシック"/>
      <family val="3"/>
      <charset val="128"/>
    </font>
    <font>
      <sz val="8"/>
      <color theme="1"/>
      <name val="游ゴシック"/>
      <family val="3"/>
      <charset val="128"/>
      <scheme val="minor"/>
    </font>
    <font>
      <sz val="10"/>
      <name val="游ゴシック"/>
      <family val="3"/>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7"/>
      <name val="ＭＳ Ｐゴシック"/>
      <family val="3"/>
      <charset val="128"/>
    </font>
    <font>
      <sz val="8"/>
      <color rgb="FFFF0000"/>
      <name val="ＭＳ Ｐゴシック"/>
      <family val="3"/>
      <charset val="128"/>
    </font>
    <font>
      <sz val="8"/>
      <color theme="0"/>
      <name val="ＭＳ Ｐゴシック"/>
      <family val="3"/>
      <charset val="128"/>
    </font>
    <font>
      <sz val="8"/>
      <color theme="0"/>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2">
    <xf numFmtId="0" fontId="0" fillId="0" borderId="0">
      <alignment vertical="center"/>
    </xf>
    <xf numFmtId="0" fontId="13" fillId="0" borderId="0">
      <alignment vertical="center"/>
    </xf>
  </cellStyleXfs>
  <cellXfs count="230">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6" xfId="0" applyFont="1" applyBorder="1" applyAlignment="1">
      <alignment vertical="top"/>
    </xf>
    <xf numFmtId="0" fontId="4" fillId="0" borderId="7" xfId="0" applyFont="1" applyBorder="1" applyAlignment="1">
      <alignment vertical="top"/>
    </xf>
    <xf numFmtId="0" fontId="5" fillId="0" borderId="9" xfId="0" applyFont="1" applyBorder="1">
      <alignment vertical="center"/>
    </xf>
    <xf numFmtId="0" fontId="5" fillId="0" borderId="2" xfId="0" applyFont="1" applyBorder="1" applyAlignment="1">
      <alignment vertical="center"/>
    </xf>
    <xf numFmtId="0" fontId="8" fillId="0" borderId="0" xfId="0" applyFont="1" applyAlignment="1">
      <alignment vertical="center"/>
    </xf>
    <xf numFmtId="0" fontId="5" fillId="0" borderId="2" xfId="0" applyFont="1" applyBorder="1" applyAlignment="1">
      <alignment vertical="center" wrapText="1"/>
    </xf>
    <xf numFmtId="0" fontId="5" fillId="0" borderId="2" xfId="0" applyFont="1" applyBorder="1" applyAlignment="1">
      <alignment vertical="center" shrinkToFit="1"/>
    </xf>
    <xf numFmtId="0" fontId="5" fillId="0" borderId="0" xfId="0" applyFont="1" applyAlignment="1">
      <alignment vertical="top"/>
    </xf>
    <xf numFmtId="0" fontId="5" fillId="0" borderId="9" xfId="0" applyFont="1" applyBorder="1" applyAlignment="1">
      <alignment vertical="top"/>
    </xf>
    <xf numFmtId="0" fontId="4" fillId="0" borderId="8" xfId="0" applyFont="1" applyBorder="1" applyAlignment="1">
      <alignment vertical="top"/>
    </xf>
    <xf numFmtId="0" fontId="5" fillId="0" borderId="2" xfId="0" applyFont="1" applyBorder="1" applyAlignment="1">
      <alignment vertical="top"/>
    </xf>
    <xf numFmtId="0" fontId="12" fillId="0" borderId="0" xfId="0" applyFont="1" applyAlignment="1">
      <alignment horizontal="right" vertical="center"/>
    </xf>
    <xf numFmtId="0" fontId="5" fillId="0" borderId="6" xfId="0" applyFont="1" applyBorder="1" applyAlignment="1">
      <alignment vertical="top" wrapText="1"/>
    </xf>
    <xf numFmtId="0" fontId="4" fillId="0" borderId="0" xfId="0" applyFont="1" applyBorder="1" applyAlignment="1">
      <alignment horizontal="lef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9" xfId="0" applyFont="1" applyBorder="1" applyAlignment="1">
      <alignment vertical="center" wrapText="1"/>
    </xf>
    <xf numFmtId="0" fontId="4" fillId="2" borderId="0" xfId="0" applyFont="1" applyFill="1" applyBorder="1" applyAlignment="1">
      <alignment vertical="center" shrinkToFit="1"/>
    </xf>
    <xf numFmtId="0" fontId="4" fillId="0" borderId="0" xfId="0" applyFont="1" applyBorder="1" applyAlignment="1">
      <alignment vertical="top"/>
    </xf>
    <xf numFmtId="0" fontId="5" fillId="0" borderId="0" xfId="0" applyFont="1" applyBorder="1" applyAlignment="1">
      <alignment vertical="top"/>
    </xf>
    <xf numFmtId="0" fontId="6" fillId="0" borderId="0" xfId="0" applyFont="1" applyBorder="1">
      <alignment vertical="center"/>
    </xf>
    <xf numFmtId="0" fontId="2" fillId="0" borderId="0" xfId="0" applyFont="1" applyBorder="1">
      <alignment vertical="center"/>
    </xf>
    <xf numFmtId="0" fontId="5" fillId="0" borderId="0" xfId="0" applyFont="1" applyBorder="1">
      <alignment vertical="center"/>
    </xf>
    <xf numFmtId="0" fontId="5" fillId="0" borderId="0" xfId="0" applyFont="1" applyBorder="1" applyAlignment="1">
      <alignment vertical="center" shrinkToFit="1"/>
    </xf>
    <xf numFmtId="0" fontId="4" fillId="2" borderId="7" xfId="0" applyFont="1" applyFill="1" applyBorder="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176" fontId="4" fillId="0" borderId="0" xfId="0" applyNumberFormat="1"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2" borderId="8" xfId="0" applyFont="1" applyFill="1" applyBorder="1" applyAlignment="1">
      <alignment vertical="center" shrinkToFit="1"/>
    </xf>
    <xf numFmtId="0" fontId="4" fillId="0" borderId="12" xfId="0" applyFont="1" applyBorder="1" applyAlignment="1">
      <alignment vertical="top"/>
    </xf>
    <xf numFmtId="0" fontId="4" fillId="0" borderId="10" xfId="0" applyFont="1" applyBorder="1" applyAlignment="1">
      <alignment vertical="top"/>
    </xf>
    <xf numFmtId="0" fontId="4" fillId="0" borderId="2" xfId="0" applyFont="1" applyBorder="1" applyAlignment="1">
      <alignment vertical="top"/>
    </xf>
    <xf numFmtId="0" fontId="2" fillId="0" borderId="2" xfId="0" applyFont="1" applyBorder="1">
      <alignment vertical="center"/>
    </xf>
    <xf numFmtId="0" fontId="5" fillId="0" borderId="0" xfId="0" applyFont="1" applyBorder="1" applyAlignment="1">
      <alignment horizontal="center" vertical="center"/>
    </xf>
    <xf numFmtId="0" fontId="4" fillId="0" borderId="9" xfId="0" applyFont="1" applyBorder="1">
      <alignment vertical="center"/>
    </xf>
    <xf numFmtId="0" fontId="4" fillId="0" borderId="0" xfId="0" applyFont="1" applyBorder="1">
      <alignment vertical="center"/>
    </xf>
    <xf numFmtId="0" fontId="9" fillId="0" borderId="0" xfId="0" applyFont="1" applyBorder="1" applyAlignment="1">
      <alignment vertical="center"/>
    </xf>
    <xf numFmtId="0" fontId="10" fillId="0" borderId="0" xfId="0" applyFont="1" applyBorder="1" applyAlignment="1">
      <alignment vertical="center"/>
    </xf>
    <xf numFmtId="0" fontId="4" fillId="0" borderId="9" xfId="0" applyFont="1" applyBorder="1" applyAlignment="1">
      <alignment vertical="top"/>
    </xf>
    <xf numFmtId="0" fontId="4" fillId="0" borderId="2" xfId="0" applyFont="1" applyBorder="1" applyAlignment="1">
      <alignment horizontal="center" vertical="center" wrapText="1"/>
    </xf>
    <xf numFmtId="0" fontId="4" fillId="0" borderId="7" xfId="0" applyFont="1" applyFill="1" applyBorder="1" applyAlignment="1">
      <alignment vertical="center" shrinkToFit="1"/>
    </xf>
    <xf numFmtId="0" fontId="0" fillId="0" borderId="9" xfId="0" applyBorder="1" applyAlignment="1">
      <alignment vertical="center"/>
    </xf>
    <xf numFmtId="0" fontId="0" fillId="0" borderId="0" xfId="0"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top" wrapText="1" shrinkToFit="1"/>
    </xf>
    <xf numFmtId="0" fontId="11" fillId="0" borderId="0" xfId="0" applyFont="1" applyBorder="1" applyAlignment="1">
      <alignment vertical="center" wrapText="1"/>
    </xf>
    <xf numFmtId="0" fontId="8" fillId="0" borderId="0" xfId="0" applyFont="1" applyBorder="1" applyAlignment="1">
      <alignment vertical="top"/>
    </xf>
    <xf numFmtId="0" fontId="4" fillId="0" borderId="0" xfId="0" applyFont="1" applyBorder="1" applyAlignment="1">
      <alignment vertical="top" shrinkToFit="1"/>
    </xf>
    <xf numFmtId="0" fontId="5" fillId="0" borderId="0" xfId="0" applyFont="1" applyAlignment="1">
      <alignment vertical="top" shrinkToFit="1"/>
    </xf>
    <xf numFmtId="0" fontId="5" fillId="0" borderId="0" xfId="0" applyFont="1" applyBorder="1" applyAlignment="1">
      <alignment vertical="top" shrinkToFit="1"/>
    </xf>
    <xf numFmtId="0" fontId="2" fillId="0" borderId="7" xfId="0" applyFont="1" applyBorder="1" applyAlignment="1">
      <alignment vertical="top" wrapText="1"/>
    </xf>
    <xf numFmtId="0" fontId="2" fillId="0" borderId="0" xfId="0" applyFont="1" applyBorder="1" applyAlignment="1">
      <alignment vertical="center" wrapText="1"/>
    </xf>
    <xf numFmtId="0" fontId="3" fillId="0" borderId="7" xfId="0" applyFont="1" applyBorder="1" applyAlignment="1">
      <alignment vertical="top" wrapText="1"/>
    </xf>
    <xf numFmtId="0" fontId="8" fillId="0" borderId="2" xfId="0" applyFont="1" applyBorder="1" applyAlignment="1">
      <alignment vertical="top"/>
    </xf>
    <xf numFmtId="0" fontId="8" fillId="0" borderId="0" xfId="0" applyFont="1" applyBorder="1" applyAlignment="1">
      <alignment vertical="top" shrinkToFit="1"/>
    </xf>
    <xf numFmtId="0" fontId="8" fillId="0" borderId="0" xfId="0" applyFont="1" applyBorder="1" applyAlignment="1">
      <alignment vertical="center"/>
    </xf>
    <xf numFmtId="0" fontId="5" fillId="0" borderId="2" xfId="0" applyFont="1" applyBorder="1" applyAlignment="1">
      <alignment vertical="top" shrinkToFit="1"/>
    </xf>
    <xf numFmtId="0" fontId="4" fillId="0" borderId="2" xfId="0" applyFont="1" applyBorder="1" applyAlignment="1">
      <alignment vertical="center" shrinkToFit="1"/>
    </xf>
    <xf numFmtId="0" fontId="4" fillId="0" borderId="0" xfId="0" applyFont="1" applyBorder="1" applyAlignment="1">
      <alignment vertical="center" shrinkToFit="1"/>
    </xf>
    <xf numFmtId="0" fontId="4" fillId="0" borderId="0" xfId="0" applyFont="1" applyAlignment="1">
      <alignment vertical="top"/>
    </xf>
    <xf numFmtId="0" fontId="0" fillId="0" borderId="0" xfId="0" applyBorder="1" applyAlignment="1">
      <alignment vertical="center"/>
    </xf>
    <xf numFmtId="0" fontId="0" fillId="0" borderId="0" xfId="0" applyAlignment="1">
      <alignment vertical="center"/>
    </xf>
    <xf numFmtId="0" fontId="11" fillId="0" borderId="0" xfId="0" applyFont="1" applyAlignment="1">
      <alignment vertical="center"/>
    </xf>
    <xf numFmtId="0" fontId="11" fillId="0" borderId="0" xfId="0" applyFont="1" applyBorder="1" applyAlignment="1">
      <alignment vertical="center"/>
    </xf>
    <xf numFmtId="0" fontId="0" fillId="0" borderId="0" xfId="0" applyAlignment="1">
      <alignment vertical="top"/>
    </xf>
    <xf numFmtId="0" fontId="8" fillId="0" borderId="2" xfId="0" applyFont="1" applyBorder="1" applyAlignment="1">
      <alignment vertical="center"/>
    </xf>
    <xf numFmtId="0" fontId="4" fillId="2" borderId="6" xfId="0" applyFont="1" applyFill="1" applyBorder="1" applyAlignment="1">
      <alignment horizontal="center" vertical="center" shrinkToFit="1"/>
    </xf>
    <xf numFmtId="0" fontId="0" fillId="0" borderId="0" xfId="0" applyBorder="1" applyAlignment="1">
      <alignment vertical="top"/>
    </xf>
    <xf numFmtId="0" fontId="13" fillId="3" borderId="0" xfId="1" applyFont="1" applyFill="1">
      <alignment vertical="center"/>
    </xf>
    <xf numFmtId="0" fontId="14" fillId="3" borderId="0" xfId="1" applyFont="1" applyFill="1">
      <alignment vertical="center"/>
    </xf>
    <xf numFmtId="0" fontId="16" fillId="3" borderId="0" xfId="1" applyFont="1" applyFill="1" applyAlignment="1">
      <alignment horizontal="right" vertical="center"/>
    </xf>
    <xf numFmtId="0" fontId="17" fillId="3" borderId="0" xfId="1" applyFont="1" applyFill="1">
      <alignment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Border="1" applyAlignment="1">
      <alignment horizontal="left" vertical="center" wrapText="1"/>
    </xf>
    <xf numFmtId="0" fontId="4" fillId="0" borderId="2" xfId="0" applyFont="1" applyBorder="1" applyAlignment="1">
      <alignment vertical="top" wrapText="1"/>
    </xf>
    <xf numFmtId="0" fontId="4" fillId="0" borderId="0" xfId="0" applyFont="1" applyBorder="1" applyAlignment="1">
      <alignment vertical="top"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9" xfId="0" applyFont="1" applyBorder="1" applyAlignment="1">
      <alignment vertical="top" wrapText="1"/>
    </xf>
    <xf numFmtId="0" fontId="5" fillId="0" borderId="4" xfId="0" applyFont="1" applyBorder="1" applyAlignment="1">
      <alignment horizontal="center" vertical="top" wrapText="1"/>
    </xf>
    <xf numFmtId="0" fontId="4"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top" wrapText="1"/>
    </xf>
    <xf numFmtId="0" fontId="4" fillId="0" borderId="6" xfId="0" applyFont="1" applyBorder="1" applyAlignment="1">
      <alignment horizontal="left" vertical="center"/>
    </xf>
    <xf numFmtId="0" fontId="4" fillId="0" borderId="2" xfId="0" applyFont="1" applyBorder="1" applyAlignment="1">
      <alignment horizontal="left" vertical="center"/>
    </xf>
    <xf numFmtId="0" fontId="5" fillId="0" borderId="0" xfId="0" applyFont="1" applyAlignment="1">
      <alignment vertical="center" shrinkToFi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5" fillId="0" borderId="0" xfId="0" applyFont="1" applyAlignment="1">
      <alignment vertical="top" wrapText="1"/>
    </xf>
    <xf numFmtId="0" fontId="5" fillId="0" borderId="7" xfId="0" applyFont="1" applyBorder="1" applyAlignment="1">
      <alignment vertical="top" wrapText="1"/>
    </xf>
    <xf numFmtId="0" fontId="5" fillId="0" borderId="0" xfId="0" applyFont="1" applyAlignment="1">
      <alignment vertical="center"/>
    </xf>
    <xf numFmtId="0" fontId="5" fillId="0" borderId="9" xfId="0" applyFont="1" applyBorder="1" applyAlignment="1">
      <alignment vertical="center"/>
    </xf>
    <xf numFmtId="0" fontId="4" fillId="0" borderId="0" xfId="0" applyFont="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9" xfId="0" applyFont="1" applyBorder="1" applyAlignment="1">
      <alignment vertical="center" wrapText="1"/>
    </xf>
    <xf numFmtId="0" fontId="4" fillId="0" borderId="7" xfId="0" applyFont="1" applyBorder="1" applyAlignment="1">
      <alignment vertical="center" wrapText="1"/>
    </xf>
    <xf numFmtId="0" fontId="5" fillId="0" borderId="0" xfId="0" applyFont="1" applyBorder="1" applyAlignment="1">
      <alignment vertical="top" wrapText="1"/>
    </xf>
    <xf numFmtId="0" fontId="6" fillId="0" borderId="7" xfId="0" applyFont="1" applyBorder="1">
      <alignment vertical="center"/>
    </xf>
    <xf numFmtId="0" fontId="16" fillId="0" borderId="18" xfId="1" applyFont="1" applyFill="1" applyBorder="1" applyAlignment="1">
      <alignment horizontal="center" vertical="center" wrapText="1"/>
    </xf>
    <xf numFmtId="0" fontId="16" fillId="0" borderId="19" xfId="1" applyFont="1" applyFill="1" applyBorder="1" applyAlignment="1">
      <alignment horizontal="center" vertical="center" wrapText="1"/>
    </xf>
    <xf numFmtId="0" fontId="14" fillId="3" borderId="18" xfId="1" applyFont="1" applyFill="1" applyBorder="1" applyAlignment="1">
      <alignment horizontal="center" vertical="center"/>
    </xf>
    <xf numFmtId="0" fontId="14" fillId="3" borderId="19" xfId="1" applyFont="1" applyFill="1" applyBorder="1" applyAlignment="1">
      <alignment horizontal="center" vertical="center"/>
    </xf>
    <xf numFmtId="0" fontId="20" fillId="3" borderId="0" xfId="1" applyFont="1" applyFill="1">
      <alignment vertical="center"/>
    </xf>
    <xf numFmtId="0" fontId="14" fillId="3" borderId="22" xfId="1" applyFont="1" applyFill="1" applyBorder="1" applyAlignment="1">
      <alignment horizontal="center" vertical="center"/>
    </xf>
    <xf numFmtId="0" fontId="14" fillId="3" borderId="23" xfId="1" applyFont="1" applyFill="1" applyBorder="1" applyAlignment="1">
      <alignment horizontal="center" vertical="center"/>
    </xf>
    <xf numFmtId="0" fontId="16" fillId="3" borderId="1" xfId="1" applyFont="1" applyFill="1" applyBorder="1" applyAlignment="1">
      <alignment horizontal="center" vertical="center"/>
    </xf>
    <xf numFmtId="0" fontId="4" fillId="0" borderId="0" xfId="0" applyFont="1" applyBorder="1" applyAlignment="1">
      <alignment horizontal="left" vertical="top" wrapText="1"/>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vertical="center" shrinkToFit="1"/>
    </xf>
    <xf numFmtId="0" fontId="5" fillId="0" borderId="0" xfId="0" applyFont="1" applyBorder="1" applyAlignment="1">
      <alignment vertical="top" wrapText="1"/>
    </xf>
    <xf numFmtId="0" fontId="4" fillId="0" borderId="7" xfId="0" applyFont="1" applyBorder="1" applyAlignment="1">
      <alignment vertical="top" wrapText="1"/>
    </xf>
    <xf numFmtId="0" fontId="5" fillId="0" borderId="7" xfId="0" applyFont="1" applyBorder="1" applyAlignment="1">
      <alignment vertical="top" wrapText="1"/>
    </xf>
    <xf numFmtId="0" fontId="5" fillId="0" borderId="0" xfId="0" applyFont="1" applyAlignment="1">
      <alignment vertical="center"/>
    </xf>
    <xf numFmtId="0" fontId="5" fillId="0" borderId="2" xfId="0" applyFont="1" applyBorder="1" applyAlignment="1">
      <alignment vertical="top" wrapText="1"/>
    </xf>
    <xf numFmtId="0" fontId="4" fillId="0" borderId="0" xfId="0" applyFont="1" applyBorder="1" applyAlignment="1">
      <alignment vertical="center" wrapText="1"/>
    </xf>
    <xf numFmtId="0" fontId="4" fillId="0" borderId="2" xfId="0" applyFont="1" applyBorder="1" applyAlignment="1">
      <alignment vertical="top" wrapText="1"/>
    </xf>
    <xf numFmtId="0" fontId="4" fillId="0" borderId="0" xfId="0" applyFont="1" applyBorder="1" applyAlignment="1">
      <alignment vertical="top"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5" fillId="0" borderId="0" xfId="0" applyFont="1" applyBorder="1" applyAlignment="1">
      <alignment vertical="center" wrapText="1"/>
    </xf>
    <xf numFmtId="0" fontId="4" fillId="0" borderId="7" xfId="0" applyFont="1" applyBorder="1" applyAlignment="1">
      <alignment vertical="top" wrapText="1"/>
    </xf>
    <xf numFmtId="0" fontId="4" fillId="0" borderId="8" xfId="0" applyFont="1" applyBorder="1" applyAlignment="1">
      <alignment vertical="top" wrapText="1"/>
    </xf>
    <xf numFmtId="0" fontId="5" fillId="0" borderId="0" xfId="0" applyFont="1" applyAlignment="1">
      <alignment vertical="center"/>
    </xf>
    <xf numFmtId="0" fontId="5" fillId="0" borderId="9" xfId="0" applyFont="1" applyBorder="1" applyAlignment="1">
      <alignment vertical="center"/>
    </xf>
    <xf numFmtId="0" fontId="5" fillId="0" borderId="9" xfId="0" applyFont="1" applyBorder="1" applyAlignment="1">
      <alignment vertical="top" wrapText="1"/>
    </xf>
    <xf numFmtId="0" fontId="5" fillId="0" borderId="9" xfId="0" applyFont="1" applyBorder="1" applyAlignment="1">
      <alignment vertical="center" wrapText="1"/>
    </xf>
    <xf numFmtId="0" fontId="5" fillId="0" borderId="2" xfId="0" applyFont="1" applyBorder="1" applyAlignment="1">
      <alignment vertical="top" wrapText="1" shrinkToFit="1"/>
    </xf>
    <xf numFmtId="0" fontId="5" fillId="0" borderId="0" xfId="0" applyFont="1" applyBorder="1" applyAlignment="1">
      <alignment vertical="top" wrapText="1"/>
    </xf>
    <xf numFmtId="0" fontId="0" fillId="0" borderId="9" xfId="0" applyBorder="1" applyAlignment="1">
      <alignment vertical="center" wrapText="1"/>
    </xf>
    <xf numFmtId="0" fontId="0" fillId="0" borderId="0" xfId="0" applyBorder="1" applyAlignment="1">
      <alignment vertical="top" wrapText="1"/>
    </xf>
    <xf numFmtId="0" fontId="2" fillId="0" borderId="10" xfId="0" applyFont="1" applyBorder="1">
      <alignment vertical="center"/>
    </xf>
    <xf numFmtId="0" fontId="18" fillId="3" borderId="0" xfId="1" applyFont="1" applyFill="1" applyBorder="1" applyAlignment="1">
      <alignment vertical="center"/>
    </xf>
    <xf numFmtId="0" fontId="21" fillId="3" borderId="0" xfId="1" applyFont="1" applyFill="1">
      <alignment vertical="center"/>
    </xf>
    <xf numFmtId="0" fontId="5" fillId="0" borderId="7" xfId="0" applyFont="1" applyBorder="1">
      <alignment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22" fillId="0" borderId="2" xfId="0" applyFont="1" applyBorder="1" applyAlignment="1">
      <alignment horizontal="center" vertical="center" wrapText="1"/>
    </xf>
    <xf numFmtId="0" fontId="4" fillId="0" borderId="0" xfId="0" applyFont="1" applyBorder="1" applyAlignment="1">
      <alignment horizontal="left" vertical="top"/>
    </xf>
    <xf numFmtId="0" fontId="4" fillId="0" borderId="8" xfId="0" applyFont="1" applyFill="1" applyBorder="1" applyAlignment="1">
      <alignment vertical="center" shrinkToFit="1"/>
    </xf>
    <xf numFmtId="0" fontId="22" fillId="0" borderId="0" xfId="0" applyFont="1" applyBorder="1" applyAlignment="1">
      <alignment horizontal="center" vertical="center" wrapText="1"/>
    </xf>
    <xf numFmtId="0" fontId="2" fillId="0" borderId="9" xfId="0" applyFont="1" applyBorder="1">
      <alignment vertical="center"/>
    </xf>
    <xf numFmtId="0" fontId="14" fillId="3" borderId="6" xfId="1" applyFont="1" applyFill="1" applyBorder="1" applyAlignment="1">
      <alignment horizontal="center" vertical="center"/>
    </xf>
    <xf numFmtId="0" fontId="14" fillId="3" borderId="12" xfId="1" applyFont="1" applyFill="1" applyBorder="1" applyAlignment="1">
      <alignment horizontal="center" vertical="center"/>
    </xf>
    <xf numFmtId="0" fontId="15" fillId="2" borderId="3"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9" fillId="3" borderId="3" xfId="1" applyFont="1" applyFill="1" applyBorder="1" applyAlignment="1">
      <alignment horizontal="left" vertical="top" wrapText="1"/>
    </xf>
    <xf numFmtId="0" fontId="19" fillId="3" borderId="5" xfId="1" applyFont="1" applyFill="1" applyBorder="1" applyAlignment="1">
      <alignment horizontal="left" vertical="top" wrapText="1"/>
    </xf>
    <xf numFmtId="0" fontId="15" fillId="3" borderId="3" xfId="1" applyFont="1" applyFill="1" applyBorder="1" applyAlignment="1">
      <alignment horizontal="left" vertical="top" wrapText="1"/>
    </xf>
    <xf numFmtId="0" fontId="15" fillId="3" borderId="5" xfId="1" applyFont="1" applyFill="1" applyBorder="1" applyAlignment="1">
      <alignment horizontal="left" vertical="top" wrapText="1"/>
    </xf>
    <xf numFmtId="0" fontId="19" fillId="3" borderId="3" xfId="1" applyFont="1" applyFill="1" applyBorder="1" applyAlignment="1">
      <alignment horizontal="left" vertical="center" wrapText="1"/>
    </xf>
    <xf numFmtId="0" fontId="19" fillId="3" borderId="5" xfId="1" applyFont="1" applyFill="1" applyBorder="1" applyAlignment="1">
      <alignment horizontal="left" vertical="center" wrapText="1"/>
    </xf>
    <xf numFmtId="0" fontId="14" fillId="3" borderId="3" xfId="1" applyFont="1" applyFill="1" applyBorder="1" applyAlignment="1">
      <alignment horizontal="center" vertical="center" textRotation="255" wrapText="1"/>
    </xf>
    <xf numFmtId="0" fontId="14" fillId="3" borderId="4" xfId="1" applyFont="1" applyFill="1" applyBorder="1" applyAlignment="1">
      <alignment horizontal="center" vertical="center" textRotation="255" wrapText="1"/>
    </xf>
    <xf numFmtId="0" fontId="14" fillId="3" borderId="5" xfId="1" applyFont="1" applyFill="1" applyBorder="1" applyAlignment="1">
      <alignment horizontal="center" vertical="center" textRotation="255" wrapText="1"/>
    </xf>
    <xf numFmtId="0" fontId="14" fillId="3" borderId="3" xfId="1" applyFont="1" applyFill="1" applyBorder="1" applyAlignment="1">
      <alignment horizontal="center" vertical="center"/>
    </xf>
    <xf numFmtId="0" fontId="14" fillId="3" borderId="5" xfId="1" applyFont="1" applyFill="1" applyBorder="1" applyAlignment="1">
      <alignment horizontal="center" vertical="center"/>
    </xf>
    <xf numFmtId="0" fontId="14" fillId="3" borderId="3" xfId="1" applyFont="1" applyFill="1" applyBorder="1" applyAlignment="1">
      <alignment horizontal="center" vertical="center" textRotation="255"/>
    </xf>
    <xf numFmtId="0" fontId="14" fillId="3" borderId="5" xfId="1" applyFont="1" applyFill="1" applyBorder="1" applyAlignment="1">
      <alignment horizontal="center" vertical="center" textRotation="255"/>
    </xf>
    <xf numFmtId="0" fontId="19" fillId="3" borderId="3"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4" fillId="3" borderId="20" xfId="1" applyFont="1" applyFill="1" applyBorder="1" applyAlignment="1">
      <alignment horizontal="center" vertical="center"/>
    </xf>
    <xf numFmtId="0" fontId="14" fillId="3" borderId="21"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14" fillId="3" borderId="15" xfId="1" applyFont="1" applyFill="1" applyBorder="1" applyAlignment="1">
      <alignment horizontal="center" vertical="center"/>
    </xf>
    <xf numFmtId="0" fontId="15" fillId="3" borderId="1" xfId="1" applyFont="1" applyFill="1" applyBorder="1" applyAlignment="1">
      <alignment horizontal="center" vertical="center"/>
    </xf>
    <xf numFmtId="0" fontId="14" fillId="3" borderId="1" xfId="1" applyFont="1" applyFill="1" applyBorder="1" applyAlignment="1">
      <alignment horizontal="center" vertical="center"/>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Border="1" applyAlignment="1">
      <alignmen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center" textRotation="255"/>
    </xf>
    <xf numFmtId="0" fontId="5" fillId="0" borderId="4" xfId="0" applyFont="1" applyBorder="1" applyAlignment="1">
      <alignment vertical="center"/>
    </xf>
    <xf numFmtId="0" fontId="5" fillId="0" borderId="5"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5" fillId="0" borderId="5" xfId="0" applyFont="1" applyBorder="1" applyAlignment="1">
      <alignment vertical="center" textRotation="255"/>
    </xf>
    <xf numFmtId="0" fontId="4" fillId="0" borderId="2" xfId="0" applyFont="1" applyBorder="1" applyAlignment="1">
      <alignment vertical="top" wrapText="1"/>
    </xf>
    <xf numFmtId="0" fontId="4" fillId="0" borderId="0" xfId="0" applyFont="1" applyBorder="1" applyAlignment="1">
      <alignment vertical="top" wrapText="1"/>
    </xf>
    <xf numFmtId="0" fontId="5" fillId="0" borderId="7" xfId="0" applyFont="1" applyBorder="1" applyAlignment="1">
      <alignment vertical="top" wrapText="1"/>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center" shrinkToFit="1"/>
    </xf>
    <xf numFmtId="0" fontId="5" fillId="0" borderId="0" xfId="0" applyFont="1" applyAlignment="1">
      <alignment vertical="center" shrinkToFit="1"/>
    </xf>
    <xf numFmtId="0" fontId="5" fillId="0" borderId="0" xfId="0"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0</xdr:colOff>
      <xdr:row>9</xdr:row>
      <xdr:rowOff>0</xdr:rowOff>
    </xdr:from>
    <xdr:ext cx="27765" cy="389850"/>
    <xdr:sp macro="" textlink="">
      <xdr:nvSpPr>
        <xdr:cNvPr id="2" name="Text Box 7"/>
        <xdr:cNvSpPr txBox="1">
          <a:spLocks noChangeArrowheads="1"/>
        </xdr:cNvSpPr>
      </xdr:nvSpPr>
      <xdr:spPr bwMode="auto">
        <a:xfrm>
          <a:off x="10287000" y="857250"/>
          <a:ext cx="27765" cy="389850"/>
        </a:xfrm>
        <a:prstGeom prst="rect">
          <a:avLst/>
        </a:prstGeom>
        <a:noFill/>
        <a:ln w="9525">
          <a:noFill/>
          <a:miter lim="800000"/>
          <a:headEnd/>
          <a:tailEnd/>
        </a:ln>
      </xdr:spPr>
      <xdr:txBody>
        <a:bodyPr wrap="none" lIns="27432" tIns="22860"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133350</xdr:colOff>
      <xdr:row>1</xdr:row>
      <xdr:rowOff>135615</xdr:rowOff>
    </xdr:from>
    <xdr:to>
      <xdr:col>13</xdr:col>
      <xdr:colOff>619125</xdr:colOff>
      <xdr:row>3</xdr:row>
      <xdr:rowOff>128433</xdr:rowOff>
    </xdr:to>
    <xdr:grpSp>
      <xdr:nvGrpSpPr>
        <xdr:cNvPr id="2" name="グループ化 1"/>
        <xdr:cNvGrpSpPr/>
      </xdr:nvGrpSpPr>
      <xdr:grpSpPr>
        <a:xfrm>
          <a:off x="1790700" y="373740"/>
          <a:ext cx="7105650" cy="478593"/>
          <a:chOff x="1800225" y="373740"/>
          <a:chExt cx="7096125" cy="478593"/>
        </a:xfrm>
      </xdr:grpSpPr>
      <xdr:sp macro="" textlink="$S$2">
        <xdr:nvSpPr>
          <xdr:cNvPr id="83" name="テキスト ボックス 82"/>
          <xdr:cNvSpPr txBox="1"/>
        </xdr:nvSpPr>
        <xdr:spPr>
          <a:xfrm>
            <a:off x="4546421"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BA523A-8113-48B6-99B5-C8F035E936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263917"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0B7A29E-65B7-4489-B4FC-F19094EBF1E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86" name="テキスト ボックス 85"/>
          <xdr:cNvSpPr txBox="1"/>
        </xdr:nvSpPr>
        <xdr:spPr>
          <a:xfrm>
            <a:off x="7360764" y="3951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3B6EB7-B318-4AEF-BF99-D81BA832514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87" name="テキスト ボックス 86"/>
          <xdr:cNvSpPr txBox="1"/>
        </xdr:nvSpPr>
        <xdr:spPr>
          <a:xfrm>
            <a:off x="8390846"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A5EE51-2734-450D-835B-385C558567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2324100"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A5E20C4-2565-406D-9603-ED64CD122F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66675</xdr:colOff>
      <xdr:row>33</xdr:row>
      <xdr:rowOff>135615</xdr:rowOff>
    </xdr:from>
    <xdr:to>
      <xdr:col>13</xdr:col>
      <xdr:colOff>619125</xdr:colOff>
      <xdr:row>35</xdr:row>
      <xdr:rowOff>128433</xdr:rowOff>
    </xdr:to>
    <xdr:grpSp>
      <xdr:nvGrpSpPr>
        <xdr:cNvPr id="3" name="グループ化 2"/>
        <xdr:cNvGrpSpPr/>
      </xdr:nvGrpSpPr>
      <xdr:grpSpPr>
        <a:xfrm>
          <a:off x="1724025" y="6403065"/>
          <a:ext cx="7172325" cy="478593"/>
          <a:chOff x="1800225" y="6403065"/>
          <a:chExt cx="7096125" cy="478593"/>
        </a:xfrm>
      </xdr:grpSpPr>
      <xdr:sp macro="" textlink="$S$2">
        <xdr:nvSpPr>
          <xdr:cNvPr id="91" name="テキスト ボックス 90"/>
          <xdr:cNvSpPr txBox="1"/>
        </xdr:nvSpPr>
        <xdr:spPr>
          <a:xfrm>
            <a:off x="4546421" y="6403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BA523A-8113-48B6-99B5-C8F035E936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63917" y="6403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0B7A29E-65B7-4489-B4FC-F19094EBF1E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94" name="テキスト ボックス 93"/>
          <xdr:cNvSpPr txBox="1"/>
        </xdr:nvSpPr>
        <xdr:spPr>
          <a:xfrm>
            <a:off x="7360764" y="64245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3B6EB7-B318-4AEF-BF99-D81BA832514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95" name="テキスト ボックス 94"/>
          <xdr:cNvSpPr txBox="1"/>
        </xdr:nvSpPr>
        <xdr:spPr>
          <a:xfrm>
            <a:off x="8390846" y="6403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A5EE51-2734-450D-835B-385C558567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2314575" y="6403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A5E20C4-2565-406D-9603-ED64CD122F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161925</xdr:colOff>
      <xdr:row>61</xdr:row>
      <xdr:rowOff>145140</xdr:rowOff>
    </xdr:from>
    <xdr:to>
      <xdr:col>13</xdr:col>
      <xdr:colOff>619125</xdr:colOff>
      <xdr:row>63</xdr:row>
      <xdr:rowOff>137958</xdr:rowOff>
    </xdr:to>
    <xdr:grpSp>
      <xdr:nvGrpSpPr>
        <xdr:cNvPr id="4" name="グループ化 3"/>
        <xdr:cNvGrpSpPr/>
      </xdr:nvGrpSpPr>
      <xdr:grpSpPr>
        <a:xfrm>
          <a:off x="1819275" y="11756115"/>
          <a:ext cx="7077075" cy="478593"/>
          <a:chOff x="1800225" y="11756115"/>
          <a:chExt cx="7096125" cy="478593"/>
        </a:xfrm>
      </xdr:grpSpPr>
      <xdr:sp macro="" textlink="$S$2">
        <xdr:nvSpPr>
          <xdr:cNvPr id="99" name="テキスト ボックス 98"/>
          <xdr:cNvSpPr txBox="1"/>
        </xdr:nvSpPr>
        <xdr:spPr>
          <a:xfrm>
            <a:off x="4536896" y="11756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BA523A-8113-48B6-99B5-C8F035E936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63917" y="11756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0B7A29E-65B7-4489-B4FC-F19094EBF1E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02" name="テキスト ボックス 101"/>
          <xdr:cNvSpPr txBox="1"/>
        </xdr:nvSpPr>
        <xdr:spPr>
          <a:xfrm>
            <a:off x="7360764" y="117775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3B6EB7-B318-4AEF-BF99-D81BA832514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03" name="テキスト ボックス 102"/>
          <xdr:cNvSpPr txBox="1"/>
        </xdr:nvSpPr>
        <xdr:spPr>
          <a:xfrm>
            <a:off x="8390846" y="11756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A5EE51-2734-450D-835B-385C558567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2314575" y="11756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A5E20C4-2565-406D-9603-ED64CD122F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95250</xdr:colOff>
      <xdr:row>1</xdr:row>
      <xdr:rowOff>135615</xdr:rowOff>
    </xdr:from>
    <xdr:to>
      <xdr:col>13</xdr:col>
      <xdr:colOff>600075</xdr:colOff>
      <xdr:row>3</xdr:row>
      <xdr:rowOff>128433</xdr:rowOff>
    </xdr:to>
    <xdr:grpSp>
      <xdr:nvGrpSpPr>
        <xdr:cNvPr id="2" name="グループ化 1"/>
        <xdr:cNvGrpSpPr/>
      </xdr:nvGrpSpPr>
      <xdr:grpSpPr>
        <a:xfrm>
          <a:off x="1752600" y="373740"/>
          <a:ext cx="7124700" cy="478593"/>
          <a:chOff x="1781175" y="373740"/>
          <a:chExt cx="7096125" cy="478593"/>
        </a:xfrm>
      </xdr:grpSpPr>
      <xdr:sp macro="" textlink="$S$2">
        <xdr:nvSpPr>
          <xdr:cNvPr id="107" name="テキスト ボックス 106"/>
          <xdr:cNvSpPr txBox="1"/>
        </xdr:nvSpPr>
        <xdr:spPr>
          <a:xfrm>
            <a:off x="4565471"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9BD6A5-3DA4-4130-8FC4-E4ABF65F0E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9" name="テキスト ボックス 108"/>
          <xdr:cNvSpPr txBox="1"/>
        </xdr:nvSpPr>
        <xdr:spPr>
          <a:xfrm>
            <a:off x="6244867"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EC5CA1-DFFC-42A1-B29E-6209CC9C187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10" name="テキスト ボックス 109"/>
          <xdr:cNvSpPr txBox="1"/>
        </xdr:nvSpPr>
        <xdr:spPr>
          <a:xfrm>
            <a:off x="7341714" y="3951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34273-952B-453B-926D-64B2148562B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11" name="テキスト ボックス 110"/>
          <xdr:cNvSpPr txBox="1"/>
        </xdr:nvSpPr>
        <xdr:spPr>
          <a:xfrm>
            <a:off x="8371796"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240AD35-B1E7-4BC7-91DE-E4C14578E7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13" name="テキスト ボックス 112"/>
          <xdr:cNvSpPr txBox="1"/>
        </xdr:nvSpPr>
        <xdr:spPr>
          <a:xfrm>
            <a:off x="2343150"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8726DF-0B60-4F3A-AEFA-78E8102F6F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114300</xdr:colOff>
      <xdr:row>30</xdr:row>
      <xdr:rowOff>135615</xdr:rowOff>
    </xdr:from>
    <xdr:to>
      <xdr:col>13</xdr:col>
      <xdr:colOff>600075</xdr:colOff>
      <xdr:row>32</xdr:row>
      <xdr:rowOff>128433</xdr:rowOff>
    </xdr:to>
    <xdr:grpSp>
      <xdr:nvGrpSpPr>
        <xdr:cNvPr id="3" name="グループ化 2"/>
        <xdr:cNvGrpSpPr/>
      </xdr:nvGrpSpPr>
      <xdr:grpSpPr>
        <a:xfrm>
          <a:off x="1771650" y="5888715"/>
          <a:ext cx="7105650" cy="478593"/>
          <a:chOff x="1781175" y="5888715"/>
          <a:chExt cx="7096125" cy="478593"/>
        </a:xfrm>
      </xdr:grpSpPr>
      <xdr:sp macro="" textlink="$S$2">
        <xdr:nvSpPr>
          <xdr:cNvPr id="115" name="テキスト ボックス 114"/>
          <xdr:cNvSpPr txBox="1"/>
        </xdr:nvSpPr>
        <xdr:spPr>
          <a:xfrm>
            <a:off x="4546421" y="5888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9BD6A5-3DA4-4130-8FC4-E4ABF65F0E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17" name="テキスト ボックス 116"/>
          <xdr:cNvSpPr txBox="1"/>
        </xdr:nvSpPr>
        <xdr:spPr>
          <a:xfrm>
            <a:off x="6244867" y="5888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EC5CA1-DFFC-42A1-B29E-6209CC9C187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18" name="テキスト ボックス 117"/>
          <xdr:cNvSpPr txBox="1"/>
        </xdr:nvSpPr>
        <xdr:spPr>
          <a:xfrm>
            <a:off x="7341714" y="59101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34273-952B-453B-926D-64B2148562B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19" name="テキスト ボックス 118"/>
          <xdr:cNvSpPr txBox="1"/>
        </xdr:nvSpPr>
        <xdr:spPr>
          <a:xfrm>
            <a:off x="8371796" y="5888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240AD35-B1E7-4BC7-91DE-E4C14578E7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1" name="テキスト ボックス 120"/>
          <xdr:cNvSpPr txBox="1"/>
        </xdr:nvSpPr>
        <xdr:spPr>
          <a:xfrm>
            <a:off x="2324100" y="5888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8726DF-0B60-4F3A-AEFA-78E8102F6F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58</xdr:row>
      <xdr:rowOff>145140</xdr:rowOff>
    </xdr:from>
    <xdr:to>
      <xdr:col>13</xdr:col>
      <xdr:colOff>600075</xdr:colOff>
      <xdr:row>60</xdr:row>
      <xdr:rowOff>137958</xdr:rowOff>
    </xdr:to>
    <xdr:grpSp>
      <xdr:nvGrpSpPr>
        <xdr:cNvPr id="4" name="グループ化 3"/>
        <xdr:cNvGrpSpPr/>
      </xdr:nvGrpSpPr>
      <xdr:grpSpPr>
        <a:xfrm>
          <a:off x="1790700" y="11108415"/>
          <a:ext cx="7086600" cy="478593"/>
          <a:chOff x="1781175" y="11108415"/>
          <a:chExt cx="7096125" cy="478593"/>
        </a:xfrm>
      </xdr:grpSpPr>
      <xdr:sp macro="" textlink="$S$2">
        <xdr:nvSpPr>
          <xdr:cNvPr id="123" name="テキスト ボックス 122"/>
          <xdr:cNvSpPr txBox="1"/>
        </xdr:nvSpPr>
        <xdr:spPr>
          <a:xfrm>
            <a:off x="4565471" y="1110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9BD6A5-3DA4-4130-8FC4-E4ABF65F0E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25" name="テキスト ボックス 124"/>
          <xdr:cNvSpPr txBox="1"/>
        </xdr:nvSpPr>
        <xdr:spPr>
          <a:xfrm>
            <a:off x="6244867" y="1110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EC5CA1-DFFC-42A1-B29E-6209CC9C187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26" name="テキスト ボックス 125"/>
          <xdr:cNvSpPr txBox="1"/>
        </xdr:nvSpPr>
        <xdr:spPr>
          <a:xfrm>
            <a:off x="7341714" y="111298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34273-952B-453B-926D-64B2148562B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27" name="テキスト ボックス 126"/>
          <xdr:cNvSpPr txBox="1"/>
        </xdr:nvSpPr>
        <xdr:spPr>
          <a:xfrm>
            <a:off x="8371796" y="1110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240AD35-B1E7-4BC7-91DE-E4C14578E7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9" name="テキスト ボックス 128"/>
          <xdr:cNvSpPr txBox="1"/>
        </xdr:nvSpPr>
        <xdr:spPr>
          <a:xfrm>
            <a:off x="2324100" y="1110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8726DF-0B60-4F3A-AEFA-78E8102F6F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2" name="グループ化 1"/>
        <xdr:cNvGrpSpPr/>
      </xdr:nvGrpSpPr>
      <xdr:grpSpPr>
        <a:xfrm>
          <a:off x="1809750" y="383265"/>
          <a:ext cx="7096125" cy="478593"/>
          <a:chOff x="1809750" y="383265"/>
          <a:chExt cx="7096125" cy="478593"/>
        </a:xfrm>
      </xdr:grpSpPr>
      <xdr:sp macro="" textlink="$S$2">
        <xdr:nvSpPr>
          <xdr:cNvPr id="27" name="テキスト ボックス 26"/>
          <xdr:cNvSpPr txBox="1"/>
        </xdr:nvSpPr>
        <xdr:spPr>
          <a:xfrm>
            <a:off x="4536896"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8B22F2-8AB1-4B2F-AB66-71940C2450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9" name="テキスト ボックス 28"/>
          <xdr:cNvSpPr txBox="1"/>
        </xdr:nvSpPr>
        <xdr:spPr>
          <a:xfrm>
            <a:off x="627344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2CEEC58-BBD9-49A4-BDE7-69A89A8A4EC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0" name="テキスト ボックス 29"/>
          <xdr:cNvSpPr txBox="1"/>
        </xdr:nvSpPr>
        <xdr:spPr>
          <a:xfrm>
            <a:off x="737028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3774F41-86AC-40F4-9325-9C4F7B3CC89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1" name="テキスト ボックス 30"/>
          <xdr:cNvSpPr txBox="1"/>
        </xdr:nvSpPr>
        <xdr:spPr>
          <a:xfrm>
            <a:off x="84003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6F372-8E3B-4505-B053-F5086058C1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33" name="テキスト ボックス 32"/>
          <xdr:cNvSpPr txBox="1"/>
        </xdr:nvSpPr>
        <xdr:spPr>
          <a:xfrm>
            <a:off x="2333625"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3D93FC7-A191-4EAF-AA46-39D07A751EE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142875</xdr:colOff>
      <xdr:row>31</xdr:row>
      <xdr:rowOff>154665</xdr:rowOff>
    </xdr:from>
    <xdr:to>
      <xdr:col>13</xdr:col>
      <xdr:colOff>628650</xdr:colOff>
      <xdr:row>33</xdr:row>
      <xdr:rowOff>147483</xdr:rowOff>
    </xdr:to>
    <xdr:grpSp>
      <xdr:nvGrpSpPr>
        <xdr:cNvPr id="3" name="グループ化 2"/>
        <xdr:cNvGrpSpPr/>
      </xdr:nvGrpSpPr>
      <xdr:grpSpPr>
        <a:xfrm>
          <a:off x="1800225" y="6145890"/>
          <a:ext cx="7105650" cy="478593"/>
          <a:chOff x="1809750" y="6145890"/>
          <a:chExt cx="7096125" cy="478593"/>
        </a:xfrm>
      </xdr:grpSpPr>
      <xdr:sp macro="" textlink="$S$2">
        <xdr:nvSpPr>
          <xdr:cNvPr id="35" name="テキスト ボックス 34"/>
          <xdr:cNvSpPr txBox="1"/>
        </xdr:nvSpPr>
        <xdr:spPr>
          <a:xfrm>
            <a:off x="4574996" y="6145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8B22F2-8AB1-4B2F-AB66-71940C2450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73442" y="6145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2CEEC58-BBD9-49A4-BDE7-69A89A8A4EC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8" name="テキスト ボックス 37"/>
          <xdr:cNvSpPr txBox="1"/>
        </xdr:nvSpPr>
        <xdr:spPr>
          <a:xfrm>
            <a:off x="7370289" y="61673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3774F41-86AC-40F4-9325-9C4F7B3CC89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9" name="テキスト ボックス 38"/>
          <xdr:cNvSpPr txBox="1"/>
        </xdr:nvSpPr>
        <xdr:spPr>
          <a:xfrm>
            <a:off x="8400371" y="6145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6F372-8E3B-4505-B053-F5086058C1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2333625" y="6145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3D93FC7-A191-4EAF-AA46-39D07A751EE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340139</xdr:colOff>
      <xdr:row>1</xdr:row>
      <xdr:rowOff>154665</xdr:rowOff>
    </xdr:from>
    <xdr:to>
      <xdr:col>13</xdr:col>
      <xdr:colOff>628651</xdr:colOff>
      <xdr:row>3</xdr:row>
      <xdr:rowOff>147483</xdr:rowOff>
    </xdr:to>
    <xdr:grpSp>
      <xdr:nvGrpSpPr>
        <xdr:cNvPr id="3" name="グループ化 2"/>
        <xdr:cNvGrpSpPr/>
      </xdr:nvGrpSpPr>
      <xdr:grpSpPr>
        <a:xfrm>
          <a:off x="2359439" y="392790"/>
          <a:ext cx="6546437" cy="478593"/>
          <a:chOff x="2324100" y="392790"/>
          <a:chExt cx="6581775" cy="478593"/>
        </a:xfrm>
      </xdr:grpSpPr>
      <xdr:sp macro="" textlink="$S$2">
        <xdr:nvSpPr>
          <xdr:cNvPr id="43" name="テキスト ボックス 42"/>
          <xdr:cNvSpPr txBox="1"/>
        </xdr:nvSpPr>
        <xdr:spPr>
          <a:xfrm>
            <a:off x="45559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409C85-1872-4DAC-93E9-136F234EBCA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73442"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8AB9B9B-959D-455D-B617-AE9991078B5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46" name="テキスト ボックス 45"/>
          <xdr:cNvSpPr txBox="1"/>
        </xdr:nvSpPr>
        <xdr:spPr>
          <a:xfrm>
            <a:off x="7341560" y="4142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756C4F9-1E59-43E4-8EEF-C9796B337B3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47" name="テキスト ボックス 46"/>
          <xdr:cNvSpPr txBox="1"/>
        </xdr:nvSpPr>
        <xdr:spPr>
          <a:xfrm>
            <a:off x="8400371"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EAB9A84-4F90-48DB-A00D-34E6A18741C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2324100"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FC2E52-8E4E-4D9D-8E02-1986450301B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5</xdr:col>
      <xdr:colOff>350968</xdr:colOff>
      <xdr:row>35</xdr:row>
      <xdr:rowOff>154665</xdr:rowOff>
    </xdr:from>
    <xdr:to>
      <xdr:col>13</xdr:col>
      <xdr:colOff>628651</xdr:colOff>
      <xdr:row>37</xdr:row>
      <xdr:rowOff>147483</xdr:rowOff>
    </xdr:to>
    <xdr:grpSp>
      <xdr:nvGrpSpPr>
        <xdr:cNvPr id="2" name="グループ化 1"/>
        <xdr:cNvGrpSpPr/>
      </xdr:nvGrpSpPr>
      <xdr:grpSpPr>
        <a:xfrm>
          <a:off x="2370268" y="6603090"/>
          <a:ext cx="6535608" cy="478593"/>
          <a:chOff x="2352675" y="6603090"/>
          <a:chExt cx="6553200" cy="478593"/>
        </a:xfrm>
      </xdr:grpSpPr>
      <xdr:sp macro="" textlink="$S$2">
        <xdr:nvSpPr>
          <xdr:cNvPr id="51" name="テキスト ボックス 50"/>
          <xdr:cNvSpPr txBox="1"/>
        </xdr:nvSpPr>
        <xdr:spPr>
          <a:xfrm>
            <a:off x="4527371" y="66030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409C85-1872-4DAC-93E9-136F234EBCA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73442" y="66030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8AB9B9B-959D-455D-B617-AE9991078B5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54" name="テキスト ボックス 53"/>
          <xdr:cNvSpPr txBox="1"/>
        </xdr:nvSpPr>
        <xdr:spPr>
          <a:xfrm>
            <a:off x="7341637" y="66245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756C4F9-1E59-43E4-8EEF-C9796B337B3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55" name="テキスト ボックス 54"/>
          <xdr:cNvSpPr txBox="1"/>
        </xdr:nvSpPr>
        <xdr:spPr>
          <a:xfrm>
            <a:off x="8400371" y="66030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EAB9A84-4F90-48DB-A00D-34E6A18741C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2352675" y="66030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FC2E52-8E4E-4D9D-8E02-1986450301B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142876</xdr:colOff>
      <xdr:row>1</xdr:row>
      <xdr:rowOff>154665</xdr:rowOff>
    </xdr:from>
    <xdr:to>
      <xdr:col>13</xdr:col>
      <xdr:colOff>609601</xdr:colOff>
      <xdr:row>3</xdr:row>
      <xdr:rowOff>147483</xdr:rowOff>
    </xdr:to>
    <xdr:grpSp>
      <xdr:nvGrpSpPr>
        <xdr:cNvPr id="2" name="グループ化 1"/>
        <xdr:cNvGrpSpPr/>
      </xdr:nvGrpSpPr>
      <xdr:grpSpPr>
        <a:xfrm>
          <a:off x="1800226" y="392790"/>
          <a:ext cx="7086600" cy="478593"/>
          <a:chOff x="1790700" y="392790"/>
          <a:chExt cx="7096125" cy="478593"/>
        </a:xfrm>
      </xdr:grpSpPr>
      <xdr:sp macro="" textlink="$S$2">
        <xdr:nvSpPr>
          <xdr:cNvPr id="59" name="テキスト ボックス 58"/>
          <xdr:cNvSpPr txBox="1"/>
        </xdr:nvSpPr>
        <xdr:spPr>
          <a:xfrm>
            <a:off x="45559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65429F-D962-4F23-975C-6D0FBD42CE5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54392"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CA14B3E-9954-41EB-914F-16B4CF9AA01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62" name="テキスト ボックス 61"/>
          <xdr:cNvSpPr txBox="1"/>
        </xdr:nvSpPr>
        <xdr:spPr>
          <a:xfrm>
            <a:off x="7351239" y="4142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C580A8-DED0-49FB-8C69-A9DD1EFDBF7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63" name="テキスト ボックス 62"/>
          <xdr:cNvSpPr txBox="1"/>
        </xdr:nvSpPr>
        <xdr:spPr>
          <a:xfrm>
            <a:off x="8381321"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4368408-23CF-4845-9016-ED2692D48E2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2305050"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961DF7D-7626-4D7B-B172-D80F33B9B17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161925</xdr:colOff>
      <xdr:row>1</xdr:row>
      <xdr:rowOff>154665</xdr:rowOff>
    </xdr:from>
    <xdr:to>
      <xdr:col>13</xdr:col>
      <xdr:colOff>638175</xdr:colOff>
      <xdr:row>3</xdr:row>
      <xdr:rowOff>147483</xdr:rowOff>
    </xdr:to>
    <xdr:grpSp>
      <xdr:nvGrpSpPr>
        <xdr:cNvPr id="4" name="グループ化 3"/>
        <xdr:cNvGrpSpPr/>
      </xdr:nvGrpSpPr>
      <xdr:grpSpPr>
        <a:xfrm>
          <a:off x="1819275" y="392790"/>
          <a:ext cx="7191375" cy="478593"/>
          <a:chOff x="1819275" y="392790"/>
          <a:chExt cx="7191375" cy="478593"/>
        </a:xfrm>
      </xdr:grpSpPr>
      <xdr:sp macro="" textlink="$S$2">
        <xdr:nvSpPr>
          <xdr:cNvPr id="67" name="テキスト ボックス 66"/>
          <xdr:cNvSpPr txBox="1"/>
        </xdr:nvSpPr>
        <xdr:spPr>
          <a:xfrm>
            <a:off x="4633529" y="39279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7DD5788-954B-430C-BD3F-04646D10817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342882" y="39279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8404A2-C61F-4CD8-A9EF-182D9C5F3E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70" name="テキスト ボックス 69"/>
          <xdr:cNvSpPr txBox="1"/>
        </xdr:nvSpPr>
        <xdr:spPr>
          <a:xfrm>
            <a:off x="7454452" y="414238"/>
            <a:ext cx="512289"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482AD-D1E7-4CA1-AD27-D8255B555C1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71" name="テキスト ボックス 70"/>
          <xdr:cNvSpPr txBox="1"/>
        </xdr:nvSpPr>
        <xdr:spPr>
          <a:xfrm>
            <a:off x="8498361" y="39279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408B70-4935-45D2-9904-E11A637EB23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2381250" y="39279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F16B1F-C485-4048-861F-03037A43E4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33</xdr:row>
      <xdr:rowOff>154665</xdr:rowOff>
    </xdr:from>
    <xdr:to>
      <xdr:col>13</xdr:col>
      <xdr:colOff>638175</xdr:colOff>
      <xdr:row>35</xdr:row>
      <xdr:rowOff>147483</xdr:rowOff>
    </xdr:to>
    <xdr:grpSp>
      <xdr:nvGrpSpPr>
        <xdr:cNvPr id="3" name="グループ化 2"/>
        <xdr:cNvGrpSpPr/>
      </xdr:nvGrpSpPr>
      <xdr:grpSpPr>
        <a:xfrm>
          <a:off x="1790700" y="6288765"/>
          <a:ext cx="7219950" cy="478593"/>
          <a:chOff x="1819275" y="6288765"/>
          <a:chExt cx="7191375" cy="478593"/>
        </a:xfrm>
      </xdr:grpSpPr>
      <xdr:sp macro="" textlink="$S$2">
        <xdr:nvSpPr>
          <xdr:cNvPr id="75" name="テキスト ボックス 74"/>
          <xdr:cNvSpPr txBox="1"/>
        </xdr:nvSpPr>
        <xdr:spPr>
          <a:xfrm>
            <a:off x="4624004" y="6288765"/>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7DD5788-954B-430C-BD3F-04646D10817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342882" y="6288765"/>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8404A2-C61F-4CD8-A9EF-182D9C5F3E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78" name="テキスト ボックス 77"/>
          <xdr:cNvSpPr txBox="1"/>
        </xdr:nvSpPr>
        <xdr:spPr>
          <a:xfrm>
            <a:off x="7454452" y="6310213"/>
            <a:ext cx="512289"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482AD-D1E7-4CA1-AD27-D8255B555C1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79" name="テキスト ボックス 78"/>
          <xdr:cNvSpPr txBox="1"/>
        </xdr:nvSpPr>
        <xdr:spPr>
          <a:xfrm>
            <a:off x="8498361" y="6288765"/>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408B70-4935-45D2-9904-E11A637EB23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2362200" y="6288765"/>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F16B1F-C485-4048-861F-03037A43E4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5</xdr:col>
      <xdr:colOff>243979</xdr:colOff>
      <xdr:row>63</xdr:row>
      <xdr:rowOff>154665</xdr:rowOff>
    </xdr:from>
    <xdr:to>
      <xdr:col>13</xdr:col>
      <xdr:colOff>638175</xdr:colOff>
      <xdr:row>65</xdr:row>
      <xdr:rowOff>147483</xdr:rowOff>
    </xdr:to>
    <xdr:grpSp>
      <xdr:nvGrpSpPr>
        <xdr:cNvPr id="2" name="グループ化 1"/>
        <xdr:cNvGrpSpPr/>
      </xdr:nvGrpSpPr>
      <xdr:grpSpPr>
        <a:xfrm>
          <a:off x="2358529" y="11841840"/>
          <a:ext cx="6652121" cy="478593"/>
          <a:chOff x="2428276" y="11841840"/>
          <a:chExt cx="6582374" cy="478593"/>
        </a:xfrm>
      </xdr:grpSpPr>
      <xdr:sp macro="" textlink="$S$2">
        <xdr:nvSpPr>
          <xdr:cNvPr id="83" name="テキスト ボックス 82"/>
          <xdr:cNvSpPr txBox="1"/>
        </xdr:nvSpPr>
        <xdr:spPr>
          <a:xfrm>
            <a:off x="4633529" y="1184184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7DD5788-954B-430C-BD3F-04646D10817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342882" y="1184184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8404A2-C61F-4CD8-A9EF-182D9C5F3E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86" name="テキスト ボックス 85"/>
          <xdr:cNvSpPr txBox="1"/>
        </xdr:nvSpPr>
        <xdr:spPr>
          <a:xfrm>
            <a:off x="7454452" y="11863288"/>
            <a:ext cx="512289"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482AD-D1E7-4CA1-AD27-D8255B555C1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87" name="テキスト ボックス 86"/>
          <xdr:cNvSpPr txBox="1"/>
        </xdr:nvSpPr>
        <xdr:spPr>
          <a:xfrm>
            <a:off x="8498361" y="1184184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408B70-4935-45D2-9904-E11A637EB23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2428276" y="11841840"/>
            <a:ext cx="512289"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F16B1F-C485-4048-861F-03037A43E4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152400</xdr:colOff>
      <xdr:row>1</xdr:row>
      <xdr:rowOff>154665</xdr:rowOff>
    </xdr:from>
    <xdr:to>
      <xdr:col>13</xdr:col>
      <xdr:colOff>619125</xdr:colOff>
      <xdr:row>3</xdr:row>
      <xdr:rowOff>147483</xdr:rowOff>
    </xdr:to>
    <xdr:grpSp>
      <xdr:nvGrpSpPr>
        <xdr:cNvPr id="3" name="グループ化 2"/>
        <xdr:cNvGrpSpPr/>
      </xdr:nvGrpSpPr>
      <xdr:grpSpPr>
        <a:xfrm>
          <a:off x="1809750" y="392790"/>
          <a:ext cx="7086600" cy="478593"/>
          <a:chOff x="1800225" y="392790"/>
          <a:chExt cx="7096125" cy="478593"/>
        </a:xfrm>
      </xdr:grpSpPr>
      <xdr:sp macro="" textlink="$S$2">
        <xdr:nvSpPr>
          <xdr:cNvPr id="91" name="テキスト ボックス 90"/>
          <xdr:cNvSpPr txBox="1"/>
        </xdr:nvSpPr>
        <xdr:spPr>
          <a:xfrm>
            <a:off x="4546421"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4EDCC-3A9C-493C-A0E0-ED26AFE51192}"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63917"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50AF1B4-6D9E-48D7-808B-AAF4C833645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94" name="テキスト ボックス 93"/>
          <xdr:cNvSpPr txBox="1"/>
        </xdr:nvSpPr>
        <xdr:spPr>
          <a:xfrm>
            <a:off x="7360764" y="4142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891463F-5A21-4DCC-930B-187F6A40006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95" name="テキスト ボックス 94"/>
          <xdr:cNvSpPr txBox="1"/>
        </xdr:nvSpPr>
        <xdr:spPr>
          <a:xfrm>
            <a:off x="83908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13C9FEC-EE38-42B7-80E3-B639108CD35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2343150"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DB3CD3-2268-45F8-B672-343C28DEBF3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190501</xdr:colOff>
      <xdr:row>33</xdr:row>
      <xdr:rowOff>154665</xdr:rowOff>
    </xdr:from>
    <xdr:to>
      <xdr:col>13</xdr:col>
      <xdr:colOff>619126</xdr:colOff>
      <xdr:row>35</xdr:row>
      <xdr:rowOff>147483</xdr:rowOff>
    </xdr:to>
    <xdr:grpSp>
      <xdr:nvGrpSpPr>
        <xdr:cNvPr id="2" name="グループ化 1"/>
        <xdr:cNvGrpSpPr/>
      </xdr:nvGrpSpPr>
      <xdr:grpSpPr>
        <a:xfrm>
          <a:off x="1847851" y="6422115"/>
          <a:ext cx="7048500" cy="478593"/>
          <a:chOff x="1800225" y="6422115"/>
          <a:chExt cx="7096125" cy="478593"/>
        </a:xfrm>
      </xdr:grpSpPr>
      <xdr:sp macro="" textlink="$S$2">
        <xdr:nvSpPr>
          <xdr:cNvPr id="99" name="テキスト ボックス 98"/>
          <xdr:cNvSpPr txBox="1"/>
        </xdr:nvSpPr>
        <xdr:spPr>
          <a:xfrm>
            <a:off x="4536896" y="6422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4EDCC-3A9C-493C-A0E0-ED26AFE51192}"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63917" y="6422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50AF1B4-6D9E-48D7-808B-AAF4C833645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02" name="テキスト ボックス 101"/>
          <xdr:cNvSpPr txBox="1"/>
        </xdr:nvSpPr>
        <xdr:spPr>
          <a:xfrm>
            <a:off x="7360764" y="64435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891463F-5A21-4DCC-930B-187F6A40006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03" name="テキスト ボックス 102"/>
          <xdr:cNvSpPr txBox="1"/>
        </xdr:nvSpPr>
        <xdr:spPr>
          <a:xfrm>
            <a:off x="8390846" y="6422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13C9FEC-EE38-42B7-80E3-B639108CD35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2314575" y="64221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DB3CD3-2268-45F8-B672-343C28DEBF3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57151</xdr:colOff>
      <xdr:row>1</xdr:row>
      <xdr:rowOff>154665</xdr:rowOff>
    </xdr:from>
    <xdr:to>
      <xdr:col>13</xdr:col>
      <xdr:colOff>619126</xdr:colOff>
      <xdr:row>3</xdr:row>
      <xdr:rowOff>147483</xdr:rowOff>
    </xdr:to>
    <xdr:grpSp>
      <xdr:nvGrpSpPr>
        <xdr:cNvPr id="2" name="グループ化 1"/>
        <xdr:cNvGrpSpPr/>
      </xdr:nvGrpSpPr>
      <xdr:grpSpPr>
        <a:xfrm>
          <a:off x="1714501" y="392790"/>
          <a:ext cx="7181850" cy="478593"/>
          <a:chOff x="1800225" y="392790"/>
          <a:chExt cx="7096125" cy="478593"/>
        </a:xfrm>
      </xdr:grpSpPr>
      <xdr:sp macro="" textlink="$S$2">
        <xdr:nvSpPr>
          <xdr:cNvPr id="19" name="テキスト ボックス 18"/>
          <xdr:cNvSpPr txBox="1"/>
        </xdr:nvSpPr>
        <xdr:spPr>
          <a:xfrm>
            <a:off x="45559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4DC075-A8B8-4577-BCD7-6F9C6702AA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1" name="テキスト ボックス 20"/>
          <xdr:cNvSpPr txBox="1"/>
        </xdr:nvSpPr>
        <xdr:spPr>
          <a:xfrm>
            <a:off x="6263917"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875160-3E02-4D9F-BB17-554F592D7D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22" name="テキスト ボックス 21"/>
          <xdr:cNvSpPr txBox="1"/>
        </xdr:nvSpPr>
        <xdr:spPr>
          <a:xfrm>
            <a:off x="7360764" y="4142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94739E-C279-40F9-A642-19235A5DF11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23" name="テキスト ボックス 22"/>
          <xdr:cNvSpPr txBox="1"/>
        </xdr:nvSpPr>
        <xdr:spPr>
          <a:xfrm>
            <a:off x="83908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5B73A-FD90-40EA-9DD7-45A98BFEA2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25" name="テキスト ボックス 24"/>
          <xdr:cNvSpPr txBox="1"/>
        </xdr:nvSpPr>
        <xdr:spPr>
          <a:xfrm>
            <a:off x="2314575"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491C86-C41F-441F-BE7F-7958AECC3F0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85725</xdr:colOff>
      <xdr:row>30</xdr:row>
      <xdr:rowOff>145140</xdr:rowOff>
    </xdr:from>
    <xdr:to>
      <xdr:col>13</xdr:col>
      <xdr:colOff>619125</xdr:colOff>
      <xdr:row>32</xdr:row>
      <xdr:rowOff>137958</xdr:rowOff>
    </xdr:to>
    <xdr:grpSp>
      <xdr:nvGrpSpPr>
        <xdr:cNvPr id="3" name="グループ化 2"/>
        <xdr:cNvGrpSpPr/>
      </xdr:nvGrpSpPr>
      <xdr:grpSpPr>
        <a:xfrm>
          <a:off x="1743075" y="5898240"/>
          <a:ext cx="7153275" cy="478593"/>
          <a:chOff x="1800225" y="5898240"/>
          <a:chExt cx="7096125" cy="478593"/>
        </a:xfrm>
      </xdr:grpSpPr>
      <xdr:sp macro="" textlink="$S$2">
        <xdr:nvSpPr>
          <xdr:cNvPr id="27" name="テキスト ボックス 26"/>
          <xdr:cNvSpPr txBox="1"/>
        </xdr:nvSpPr>
        <xdr:spPr>
          <a:xfrm>
            <a:off x="4555946" y="5898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4DC075-A8B8-4577-BCD7-6F9C6702AA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9" name="テキスト ボックス 28"/>
          <xdr:cNvSpPr txBox="1"/>
        </xdr:nvSpPr>
        <xdr:spPr>
          <a:xfrm>
            <a:off x="6263917" y="5898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875160-3E02-4D9F-BB17-554F592D7D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0" name="テキスト ボックス 29"/>
          <xdr:cNvSpPr txBox="1"/>
        </xdr:nvSpPr>
        <xdr:spPr>
          <a:xfrm>
            <a:off x="7360764" y="59196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94739E-C279-40F9-A642-19235A5DF11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1" name="テキスト ボックス 30"/>
          <xdr:cNvSpPr txBox="1"/>
        </xdr:nvSpPr>
        <xdr:spPr>
          <a:xfrm>
            <a:off x="8390846" y="5898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5B73A-FD90-40EA-9DD7-45A98BFEA2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33" name="テキスト ボックス 32"/>
          <xdr:cNvSpPr txBox="1"/>
        </xdr:nvSpPr>
        <xdr:spPr>
          <a:xfrm>
            <a:off x="2324100" y="5898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491C86-C41F-441F-BE7F-7958AECC3F0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123825</xdr:colOff>
      <xdr:row>58</xdr:row>
      <xdr:rowOff>145140</xdr:rowOff>
    </xdr:from>
    <xdr:to>
      <xdr:col>13</xdr:col>
      <xdr:colOff>619125</xdr:colOff>
      <xdr:row>60</xdr:row>
      <xdr:rowOff>137958</xdr:rowOff>
    </xdr:to>
    <xdr:grpSp>
      <xdr:nvGrpSpPr>
        <xdr:cNvPr id="4" name="グループ化 3"/>
        <xdr:cNvGrpSpPr/>
      </xdr:nvGrpSpPr>
      <xdr:grpSpPr>
        <a:xfrm>
          <a:off x="1781175" y="11241765"/>
          <a:ext cx="7115175" cy="478593"/>
          <a:chOff x="1800225" y="11241765"/>
          <a:chExt cx="7096125" cy="478593"/>
        </a:xfrm>
      </xdr:grpSpPr>
      <xdr:sp macro="" textlink="$S$2">
        <xdr:nvSpPr>
          <xdr:cNvPr id="35" name="テキスト ボックス 34"/>
          <xdr:cNvSpPr txBox="1"/>
        </xdr:nvSpPr>
        <xdr:spPr>
          <a:xfrm>
            <a:off x="4555946" y="112417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4DC075-A8B8-4577-BCD7-6F9C6702AA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63917" y="112417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875160-3E02-4D9F-BB17-554F592D7D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8" name="テキスト ボックス 37"/>
          <xdr:cNvSpPr txBox="1"/>
        </xdr:nvSpPr>
        <xdr:spPr>
          <a:xfrm>
            <a:off x="7360764" y="112632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94739E-C279-40F9-A642-19235A5DF11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9" name="テキスト ボックス 38"/>
          <xdr:cNvSpPr txBox="1"/>
        </xdr:nvSpPr>
        <xdr:spPr>
          <a:xfrm>
            <a:off x="8390846" y="112417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5B73A-FD90-40EA-9DD7-45A98BFEA2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2333625" y="112417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491C86-C41F-441F-BE7F-7958AECC3F0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285750</xdr:colOff>
      <xdr:row>1</xdr:row>
      <xdr:rowOff>154665</xdr:rowOff>
    </xdr:from>
    <xdr:to>
      <xdr:col>13</xdr:col>
      <xdr:colOff>619125</xdr:colOff>
      <xdr:row>3</xdr:row>
      <xdr:rowOff>147483</xdr:rowOff>
    </xdr:to>
    <xdr:grpSp>
      <xdr:nvGrpSpPr>
        <xdr:cNvPr id="4" name="グループ化 3"/>
        <xdr:cNvGrpSpPr/>
      </xdr:nvGrpSpPr>
      <xdr:grpSpPr>
        <a:xfrm>
          <a:off x="2305050" y="392790"/>
          <a:ext cx="6591300" cy="478593"/>
          <a:chOff x="2324100" y="392790"/>
          <a:chExt cx="6572250" cy="478593"/>
        </a:xfrm>
      </xdr:grpSpPr>
      <xdr:sp macro="" textlink="$S$2">
        <xdr:nvSpPr>
          <xdr:cNvPr id="43" name="テキスト ボックス 42"/>
          <xdr:cNvSpPr txBox="1"/>
        </xdr:nvSpPr>
        <xdr:spPr>
          <a:xfrm>
            <a:off x="45559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131033-C2B0-47FA-BFF5-CD5DE5EA4C6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63917"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1D78DD7-164A-470D-9C5C-EA3E998064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46" name="テキスト ボックス 45"/>
          <xdr:cNvSpPr txBox="1"/>
        </xdr:nvSpPr>
        <xdr:spPr>
          <a:xfrm>
            <a:off x="7398864" y="4142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1EBB43B-468A-43C5-B9B4-B3C0DDEE8B4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47" name="テキスト ボックス 46"/>
          <xdr:cNvSpPr txBox="1"/>
        </xdr:nvSpPr>
        <xdr:spPr>
          <a:xfrm>
            <a:off x="83908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80F876-129A-48E4-A432-94BA85F95A7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2324100"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27CEB7-F09D-493F-85D9-B7F5FBB7B8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5</xdr:col>
      <xdr:colOff>47625</xdr:colOff>
      <xdr:row>30</xdr:row>
      <xdr:rowOff>154665</xdr:rowOff>
    </xdr:from>
    <xdr:to>
      <xdr:col>13</xdr:col>
      <xdr:colOff>657225</xdr:colOff>
      <xdr:row>32</xdr:row>
      <xdr:rowOff>157008</xdr:rowOff>
    </xdr:to>
    <xdr:grpSp>
      <xdr:nvGrpSpPr>
        <xdr:cNvPr id="5" name="グループ化 4"/>
        <xdr:cNvGrpSpPr/>
      </xdr:nvGrpSpPr>
      <xdr:grpSpPr>
        <a:xfrm>
          <a:off x="2066925" y="6041115"/>
          <a:ext cx="6867525" cy="488118"/>
          <a:chOff x="2314575" y="6050640"/>
          <a:chExt cx="6581775" cy="478593"/>
        </a:xfrm>
      </xdr:grpSpPr>
      <xdr:sp macro="" textlink="$S$2">
        <xdr:nvSpPr>
          <xdr:cNvPr id="51" name="テキスト ボックス 50"/>
          <xdr:cNvSpPr txBox="1"/>
        </xdr:nvSpPr>
        <xdr:spPr>
          <a:xfrm>
            <a:off x="4585493" y="6041115"/>
            <a:ext cx="468863"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131033-C2B0-47FA-BFF5-CD5DE5EA4C6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64224" y="6050640"/>
            <a:ext cx="468863"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1D78DD7-164A-470D-9C5C-EA3E998064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54" name="テキスト ボックス 53"/>
          <xdr:cNvSpPr txBox="1"/>
        </xdr:nvSpPr>
        <xdr:spPr>
          <a:xfrm>
            <a:off x="7367293" y="6053038"/>
            <a:ext cx="468863"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1EBB43B-468A-43C5-B9B4-B3C0DDEE8B4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55" name="テキスト ボックス 54"/>
          <xdr:cNvSpPr txBox="1"/>
        </xdr:nvSpPr>
        <xdr:spPr>
          <a:xfrm>
            <a:off x="8465587" y="6050640"/>
            <a:ext cx="468863"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80F876-129A-48E4-A432-94BA85F95A7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2353493" y="6041115"/>
            <a:ext cx="468863"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27CEB7-F09D-493F-85D9-B7F5FBB7B8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161925</xdr:colOff>
      <xdr:row>1</xdr:row>
      <xdr:rowOff>145140</xdr:rowOff>
    </xdr:from>
    <xdr:to>
      <xdr:col>13</xdr:col>
      <xdr:colOff>428625</xdr:colOff>
      <xdr:row>3</xdr:row>
      <xdr:rowOff>166533</xdr:rowOff>
    </xdr:to>
    <xdr:grpSp>
      <xdr:nvGrpSpPr>
        <xdr:cNvPr id="10" name="グループ化 9"/>
        <xdr:cNvGrpSpPr/>
      </xdr:nvGrpSpPr>
      <xdr:grpSpPr>
        <a:xfrm>
          <a:off x="2181225" y="383265"/>
          <a:ext cx="6524625" cy="507168"/>
          <a:chOff x="2625742" y="383265"/>
          <a:chExt cx="6184883" cy="507168"/>
        </a:xfrm>
      </xdr:grpSpPr>
      <xdr:sp macro="" textlink="$S$2">
        <xdr:nvSpPr>
          <xdr:cNvPr id="59" name="テキスト ボックス 58"/>
          <xdr:cNvSpPr txBox="1"/>
        </xdr:nvSpPr>
        <xdr:spPr>
          <a:xfrm>
            <a:off x="4410323" y="383265"/>
            <a:ext cx="466828"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U$2">
        <xdr:nvSpPr>
          <xdr:cNvPr id="61" name="テキスト ボックス 60"/>
          <xdr:cNvSpPr txBox="1"/>
        </xdr:nvSpPr>
        <xdr:spPr>
          <a:xfrm>
            <a:off x="6217675" y="383265"/>
            <a:ext cx="466828"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V$2">
        <xdr:nvSpPr>
          <xdr:cNvPr id="62" name="テキスト ボックス 61"/>
          <xdr:cNvSpPr txBox="1"/>
        </xdr:nvSpPr>
        <xdr:spPr>
          <a:xfrm>
            <a:off x="7481614" y="404713"/>
            <a:ext cx="466828"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400" b="0" i="0" u="none" strike="noStrike">
                <a:solidFill>
                  <a:srgbClr val="000000"/>
                </a:solidFill>
                <a:latin typeface="游ゴシック"/>
                <a:ea typeface="游ゴシック"/>
              </a:rPr>
              <a:pPr algn="ctr"/>
              <a:t>〇</a:t>
            </a:fld>
            <a:endParaRPr kumimoji="1" lang="ja-JP" altLang="en-US" sz="1400"/>
          </a:p>
        </xdr:txBody>
      </xdr:sp>
      <xdr:sp macro="" textlink="$W$2">
        <xdr:nvSpPr>
          <xdr:cNvPr id="63" name="テキスト ボックス 62"/>
          <xdr:cNvSpPr txBox="1"/>
        </xdr:nvSpPr>
        <xdr:spPr>
          <a:xfrm>
            <a:off x="8343797" y="383265"/>
            <a:ext cx="466828"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Q$2">
        <xdr:nvSpPr>
          <xdr:cNvPr id="65" name="テキスト ボックス 64"/>
          <xdr:cNvSpPr txBox="1"/>
        </xdr:nvSpPr>
        <xdr:spPr>
          <a:xfrm>
            <a:off x="2625742" y="411840"/>
            <a:ext cx="466828"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grpSp>
    <xdr:clientData/>
  </xdr:twoCellAnchor>
  <xdr:twoCellAnchor>
    <xdr:from>
      <xdr:col>3</xdr:col>
      <xdr:colOff>133350</xdr:colOff>
      <xdr:row>34</xdr:row>
      <xdr:rowOff>135615</xdr:rowOff>
    </xdr:from>
    <xdr:to>
      <xdr:col>13</xdr:col>
      <xdr:colOff>600075</xdr:colOff>
      <xdr:row>36</xdr:row>
      <xdr:rowOff>128433</xdr:rowOff>
    </xdr:to>
    <xdr:grpSp>
      <xdr:nvGrpSpPr>
        <xdr:cNvPr id="8" name="グループ化 7"/>
        <xdr:cNvGrpSpPr/>
      </xdr:nvGrpSpPr>
      <xdr:grpSpPr>
        <a:xfrm>
          <a:off x="1790700" y="6441165"/>
          <a:ext cx="7086600" cy="478593"/>
          <a:chOff x="1800225" y="6460215"/>
          <a:chExt cx="7096125" cy="478593"/>
        </a:xfrm>
      </xdr:grpSpPr>
      <xdr:sp macro="" textlink="$S$2">
        <xdr:nvSpPr>
          <xdr:cNvPr id="67" name="テキスト ボックス 66"/>
          <xdr:cNvSpPr txBox="1"/>
        </xdr:nvSpPr>
        <xdr:spPr>
          <a:xfrm>
            <a:off x="4555946" y="6460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U$2">
        <xdr:nvSpPr>
          <xdr:cNvPr id="69" name="テキスト ボックス 68"/>
          <xdr:cNvSpPr txBox="1"/>
        </xdr:nvSpPr>
        <xdr:spPr>
          <a:xfrm>
            <a:off x="6263917" y="6460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V$2">
        <xdr:nvSpPr>
          <xdr:cNvPr id="70" name="テキスト ボックス 69"/>
          <xdr:cNvSpPr txBox="1"/>
        </xdr:nvSpPr>
        <xdr:spPr>
          <a:xfrm>
            <a:off x="7360764" y="64816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400" b="0" i="0" u="none" strike="noStrike">
                <a:solidFill>
                  <a:srgbClr val="000000"/>
                </a:solidFill>
                <a:latin typeface="游ゴシック"/>
                <a:ea typeface="游ゴシック"/>
              </a:rPr>
              <a:pPr algn="ctr"/>
              <a:t>〇</a:t>
            </a:fld>
            <a:endParaRPr kumimoji="1" lang="ja-JP" altLang="en-US" sz="1400"/>
          </a:p>
        </xdr:txBody>
      </xdr:sp>
      <xdr:sp macro="" textlink="$W$2">
        <xdr:nvSpPr>
          <xdr:cNvPr id="71" name="テキスト ボックス 70"/>
          <xdr:cNvSpPr txBox="1"/>
        </xdr:nvSpPr>
        <xdr:spPr>
          <a:xfrm>
            <a:off x="8390846" y="6460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Q$2">
        <xdr:nvSpPr>
          <xdr:cNvPr id="73" name="テキスト ボックス 72"/>
          <xdr:cNvSpPr txBox="1"/>
        </xdr:nvSpPr>
        <xdr:spPr>
          <a:xfrm>
            <a:off x="2324100" y="6460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grpSp>
    <xdr:clientData/>
  </xdr:twoCellAnchor>
  <xdr:twoCellAnchor>
    <xdr:from>
      <xdr:col>3</xdr:col>
      <xdr:colOff>104775</xdr:colOff>
      <xdr:row>62</xdr:row>
      <xdr:rowOff>135615</xdr:rowOff>
    </xdr:from>
    <xdr:to>
      <xdr:col>13</xdr:col>
      <xdr:colOff>590550</xdr:colOff>
      <xdr:row>64</xdr:row>
      <xdr:rowOff>128433</xdr:rowOff>
    </xdr:to>
    <xdr:grpSp>
      <xdr:nvGrpSpPr>
        <xdr:cNvPr id="7" name="グループ化 6"/>
        <xdr:cNvGrpSpPr/>
      </xdr:nvGrpSpPr>
      <xdr:grpSpPr>
        <a:xfrm>
          <a:off x="1762125" y="11718015"/>
          <a:ext cx="7105650" cy="478593"/>
          <a:chOff x="1800225" y="11737065"/>
          <a:chExt cx="7096125" cy="478593"/>
        </a:xfrm>
      </xdr:grpSpPr>
      <xdr:sp macro="" textlink="$S$2">
        <xdr:nvSpPr>
          <xdr:cNvPr id="75" name="テキスト ボックス 74"/>
          <xdr:cNvSpPr txBox="1"/>
        </xdr:nvSpPr>
        <xdr:spPr>
          <a:xfrm>
            <a:off x="4574996" y="11737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U$2">
        <xdr:nvSpPr>
          <xdr:cNvPr id="77" name="テキスト ボックス 76"/>
          <xdr:cNvSpPr txBox="1"/>
        </xdr:nvSpPr>
        <xdr:spPr>
          <a:xfrm>
            <a:off x="6263917" y="11737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V$2">
        <xdr:nvSpPr>
          <xdr:cNvPr id="78" name="テキスト ボックス 77"/>
          <xdr:cNvSpPr txBox="1"/>
        </xdr:nvSpPr>
        <xdr:spPr>
          <a:xfrm>
            <a:off x="7360764" y="117585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400" b="0" i="0" u="none" strike="noStrike">
                <a:solidFill>
                  <a:srgbClr val="000000"/>
                </a:solidFill>
                <a:latin typeface="游ゴシック"/>
                <a:ea typeface="游ゴシック"/>
              </a:rPr>
              <a:pPr algn="ctr"/>
              <a:t>〇</a:t>
            </a:fld>
            <a:endParaRPr kumimoji="1" lang="ja-JP" altLang="en-US" sz="1400"/>
          </a:p>
        </xdr:txBody>
      </xdr:sp>
      <xdr:sp macro="" textlink="$W$2">
        <xdr:nvSpPr>
          <xdr:cNvPr id="79" name="テキスト ボックス 78"/>
          <xdr:cNvSpPr txBox="1"/>
        </xdr:nvSpPr>
        <xdr:spPr>
          <a:xfrm>
            <a:off x="8390846" y="11737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Q$2">
        <xdr:nvSpPr>
          <xdr:cNvPr id="81" name="テキスト ボックス 80"/>
          <xdr:cNvSpPr txBox="1"/>
        </xdr:nvSpPr>
        <xdr:spPr>
          <a:xfrm>
            <a:off x="2343150" y="11737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grpSp>
    <xdr:clientData/>
  </xdr:twoCellAnchor>
  <xdr:twoCellAnchor>
    <xdr:from>
      <xdr:col>3</xdr:col>
      <xdr:colOff>171450</xdr:colOff>
      <xdr:row>93</xdr:row>
      <xdr:rowOff>154665</xdr:rowOff>
    </xdr:from>
    <xdr:to>
      <xdr:col>13</xdr:col>
      <xdr:colOff>619125</xdr:colOff>
      <xdr:row>95</xdr:row>
      <xdr:rowOff>147483</xdr:rowOff>
    </xdr:to>
    <xdr:grpSp>
      <xdr:nvGrpSpPr>
        <xdr:cNvPr id="6" name="グループ化 5"/>
        <xdr:cNvGrpSpPr/>
      </xdr:nvGrpSpPr>
      <xdr:grpSpPr>
        <a:xfrm>
          <a:off x="1828800" y="17528265"/>
          <a:ext cx="7067550" cy="478593"/>
          <a:chOff x="1800225" y="17528265"/>
          <a:chExt cx="7096125" cy="478593"/>
        </a:xfrm>
      </xdr:grpSpPr>
      <xdr:sp macro="" textlink="$S$2">
        <xdr:nvSpPr>
          <xdr:cNvPr id="83" name="テキスト ボックス 82"/>
          <xdr:cNvSpPr txBox="1"/>
        </xdr:nvSpPr>
        <xdr:spPr>
          <a:xfrm>
            <a:off x="4555946" y="17528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U$2">
        <xdr:nvSpPr>
          <xdr:cNvPr id="85" name="テキスト ボックス 84"/>
          <xdr:cNvSpPr txBox="1"/>
        </xdr:nvSpPr>
        <xdr:spPr>
          <a:xfrm>
            <a:off x="6263917" y="17528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V$2">
        <xdr:nvSpPr>
          <xdr:cNvPr id="86" name="テキスト ボックス 85"/>
          <xdr:cNvSpPr txBox="1"/>
        </xdr:nvSpPr>
        <xdr:spPr>
          <a:xfrm>
            <a:off x="7360764" y="17549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400" b="0" i="0" u="none" strike="noStrike">
                <a:solidFill>
                  <a:srgbClr val="000000"/>
                </a:solidFill>
                <a:latin typeface="游ゴシック"/>
                <a:ea typeface="游ゴシック"/>
              </a:rPr>
              <a:pPr algn="ctr"/>
              <a:t>〇</a:t>
            </a:fld>
            <a:endParaRPr kumimoji="1" lang="ja-JP" altLang="en-US" sz="1400"/>
          </a:p>
        </xdr:txBody>
      </xdr:sp>
      <xdr:sp macro="" textlink="$W$2">
        <xdr:nvSpPr>
          <xdr:cNvPr id="87" name="テキスト ボックス 86"/>
          <xdr:cNvSpPr txBox="1"/>
        </xdr:nvSpPr>
        <xdr:spPr>
          <a:xfrm>
            <a:off x="8390846" y="17528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sp macro="" textlink="$Q$2">
        <xdr:nvSpPr>
          <xdr:cNvPr id="89" name="テキスト ボックス 88"/>
          <xdr:cNvSpPr txBox="1"/>
        </xdr:nvSpPr>
        <xdr:spPr>
          <a:xfrm>
            <a:off x="2324100" y="17528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1400" b="0" i="0" u="none" strike="noStrike">
                <a:solidFill>
                  <a:srgbClr val="000000"/>
                </a:solidFill>
                <a:latin typeface="游ゴシック"/>
                <a:ea typeface="游ゴシック"/>
              </a:rPr>
              <a:pPr algn="ctr"/>
              <a:t> </a:t>
            </a:fld>
            <a:endParaRPr kumimoji="1" lang="ja-JP" altLang="en-US" sz="14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304800</xdr:colOff>
      <xdr:row>1</xdr:row>
      <xdr:rowOff>140377</xdr:rowOff>
    </xdr:from>
    <xdr:to>
      <xdr:col>13</xdr:col>
      <xdr:colOff>600075</xdr:colOff>
      <xdr:row>3</xdr:row>
      <xdr:rowOff>142720</xdr:rowOff>
    </xdr:to>
    <xdr:grpSp>
      <xdr:nvGrpSpPr>
        <xdr:cNvPr id="19" name="グループ化 18"/>
        <xdr:cNvGrpSpPr/>
      </xdr:nvGrpSpPr>
      <xdr:grpSpPr>
        <a:xfrm>
          <a:off x="2324100" y="378502"/>
          <a:ext cx="6553200" cy="488118"/>
          <a:chOff x="2343150" y="378502"/>
          <a:chExt cx="6534150" cy="535743"/>
        </a:xfrm>
      </xdr:grpSpPr>
      <xdr:sp macro="" textlink="$S$3">
        <xdr:nvSpPr>
          <xdr:cNvPr id="3" name="テキスト ボックス 2"/>
          <xdr:cNvSpPr txBox="1"/>
        </xdr:nvSpPr>
        <xdr:spPr>
          <a:xfrm>
            <a:off x="4555945" y="388028"/>
            <a:ext cx="505504" cy="47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1ACB94F-3035-4D73-875E-4531764B7778}"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U$3">
        <xdr:nvSpPr>
          <xdr:cNvPr id="5" name="テキスト ボックス 4"/>
          <xdr:cNvSpPr txBox="1"/>
        </xdr:nvSpPr>
        <xdr:spPr>
          <a:xfrm>
            <a:off x="6244866" y="378503"/>
            <a:ext cx="505504" cy="47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DE04252-4B91-4E11-809F-885CDBFCD296}"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V$3">
        <xdr:nvSpPr>
          <xdr:cNvPr id="6" name="テキスト ボックス 5"/>
          <xdr:cNvSpPr txBox="1"/>
        </xdr:nvSpPr>
        <xdr:spPr>
          <a:xfrm>
            <a:off x="7341713" y="399951"/>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F735B39-E533-4109-A893-B90F6B253D7D}" type="TxLink">
              <a:rPr kumimoji="1" lang="en-US" altLang="en-US" sz="1600" b="0" i="0" u="none" strike="noStrike">
                <a:solidFill>
                  <a:srgbClr val="000000"/>
                </a:solidFill>
                <a:latin typeface="游ゴシック"/>
                <a:ea typeface="游ゴシック"/>
              </a:rPr>
              <a:pPr algn="ctr"/>
              <a:t>〇</a:t>
            </a:fld>
            <a:endParaRPr kumimoji="1" lang="ja-JP" altLang="en-US" sz="1600"/>
          </a:p>
        </xdr:txBody>
      </xdr:sp>
      <xdr:sp macro="" textlink="$W$3">
        <xdr:nvSpPr>
          <xdr:cNvPr id="7" name="テキスト ボックス 6"/>
          <xdr:cNvSpPr txBox="1"/>
        </xdr:nvSpPr>
        <xdr:spPr>
          <a:xfrm>
            <a:off x="8371796" y="378502"/>
            <a:ext cx="505504" cy="47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EB7E67-8B3F-4E51-8AC6-FAE811A8C715}"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Q$3">
        <xdr:nvSpPr>
          <xdr:cNvPr id="9" name="テキスト ボックス 8"/>
          <xdr:cNvSpPr txBox="1"/>
        </xdr:nvSpPr>
        <xdr:spPr>
          <a:xfrm>
            <a:off x="2343150" y="388027"/>
            <a:ext cx="505504" cy="47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B41D6FD-56F1-47D2-8C3C-D93E9F287DD4}"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grpSp>
    <xdr:clientData/>
  </xdr:twoCellAnchor>
  <xdr:twoCellAnchor>
    <xdr:from>
      <xdr:col>5</xdr:col>
      <xdr:colOff>333375</xdr:colOff>
      <xdr:row>35</xdr:row>
      <xdr:rowOff>145140</xdr:rowOff>
    </xdr:from>
    <xdr:to>
      <xdr:col>13</xdr:col>
      <xdr:colOff>600074</xdr:colOff>
      <xdr:row>37</xdr:row>
      <xdr:rowOff>137958</xdr:rowOff>
    </xdr:to>
    <xdr:grpSp>
      <xdr:nvGrpSpPr>
        <xdr:cNvPr id="20" name="グループ化 19"/>
        <xdr:cNvGrpSpPr/>
      </xdr:nvGrpSpPr>
      <xdr:grpSpPr>
        <a:xfrm>
          <a:off x="2352675" y="6622140"/>
          <a:ext cx="6524624" cy="478593"/>
          <a:chOff x="2343150" y="6622140"/>
          <a:chExt cx="6534150" cy="478593"/>
        </a:xfrm>
      </xdr:grpSpPr>
      <xdr:sp macro="" textlink="$S$3">
        <xdr:nvSpPr>
          <xdr:cNvPr id="11" name="テキスト ボックス 10"/>
          <xdr:cNvSpPr txBox="1"/>
        </xdr:nvSpPr>
        <xdr:spPr>
          <a:xfrm>
            <a:off x="4584521"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27EDA8F-57CA-4128-8DA4-3C132E00AA7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3" name="テキスト ボックス 12"/>
          <xdr:cNvSpPr txBox="1"/>
        </xdr:nvSpPr>
        <xdr:spPr>
          <a:xfrm>
            <a:off x="6244867"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2C466D8-C5C1-435A-B482-BCFC015D6DA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4" name="テキスト ボックス 13"/>
          <xdr:cNvSpPr txBox="1"/>
        </xdr:nvSpPr>
        <xdr:spPr>
          <a:xfrm>
            <a:off x="7332050" y="66245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5F623EA-E39D-45AD-879E-C4FF5F32B619}" type="TxLink">
              <a:rPr kumimoji="1" lang="en-US" altLang="en-US" sz="1600" b="0" i="0" u="none" strike="noStrike">
                <a:solidFill>
                  <a:srgbClr val="000000"/>
                </a:solidFill>
                <a:latin typeface="游ゴシック"/>
                <a:ea typeface="游ゴシック"/>
              </a:rPr>
              <a:pPr algn="ctr"/>
              <a:t>〇</a:t>
            </a:fld>
            <a:endParaRPr kumimoji="1" lang="ja-JP" altLang="en-US" sz="1600"/>
          </a:p>
        </xdr:txBody>
      </xdr:sp>
      <xdr:sp macro="" textlink="$W$3">
        <xdr:nvSpPr>
          <xdr:cNvPr id="15" name="テキスト ボックス 14"/>
          <xdr:cNvSpPr txBox="1"/>
        </xdr:nvSpPr>
        <xdr:spPr>
          <a:xfrm>
            <a:off x="8371796"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4AEDB0-8438-43BF-9ED4-E41687E823D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7" name="テキスト ボックス 16"/>
          <xdr:cNvSpPr txBox="1"/>
        </xdr:nvSpPr>
        <xdr:spPr>
          <a:xfrm>
            <a:off x="2343150"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EECAC3-1B7D-4117-8B41-2AA2A4C5E90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180975</xdr:colOff>
      <xdr:row>33</xdr:row>
      <xdr:rowOff>145140</xdr:rowOff>
    </xdr:from>
    <xdr:to>
      <xdr:col>13</xdr:col>
      <xdr:colOff>609600</xdr:colOff>
      <xdr:row>35</xdr:row>
      <xdr:rowOff>137958</xdr:rowOff>
    </xdr:to>
    <xdr:grpSp>
      <xdr:nvGrpSpPr>
        <xdr:cNvPr id="3" name="グループ化 2"/>
        <xdr:cNvGrpSpPr/>
      </xdr:nvGrpSpPr>
      <xdr:grpSpPr>
        <a:xfrm>
          <a:off x="1838325" y="6345915"/>
          <a:ext cx="7048500" cy="478593"/>
          <a:chOff x="1790700" y="6345915"/>
          <a:chExt cx="7096125" cy="478593"/>
        </a:xfrm>
      </xdr:grpSpPr>
      <xdr:sp macro="" textlink="$S$2">
        <xdr:nvSpPr>
          <xdr:cNvPr id="91" name="テキスト ボックス 90"/>
          <xdr:cNvSpPr txBox="1"/>
        </xdr:nvSpPr>
        <xdr:spPr>
          <a:xfrm>
            <a:off x="4565471" y="6345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B2DF470-80EF-4A43-B96D-D7654511E41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54392" y="6345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2ADA94-EB06-44B5-99CE-354BF3A6619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94" name="テキスト ボックス 93"/>
          <xdr:cNvSpPr txBox="1"/>
        </xdr:nvSpPr>
        <xdr:spPr>
          <a:xfrm>
            <a:off x="7351239" y="63673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A9F34AE-7A60-49BA-9E0A-2E7A18B1A59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95" name="テキスト ボックス 94"/>
          <xdr:cNvSpPr txBox="1"/>
        </xdr:nvSpPr>
        <xdr:spPr>
          <a:xfrm>
            <a:off x="8381321" y="6345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17D12C-299C-4677-8351-62C703D68DB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2333625" y="6345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F652C2-FC8F-42F8-85BB-75C39BE919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171450</xdr:colOff>
      <xdr:row>1</xdr:row>
      <xdr:rowOff>145140</xdr:rowOff>
    </xdr:from>
    <xdr:to>
      <xdr:col>13</xdr:col>
      <xdr:colOff>609600</xdr:colOff>
      <xdr:row>3</xdr:row>
      <xdr:rowOff>137958</xdr:rowOff>
    </xdr:to>
    <xdr:grpSp>
      <xdr:nvGrpSpPr>
        <xdr:cNvPr id="2" name="グループ化 1"/>
        <xdr:cNvGrpSpPr/>
      </xdr:nvGrpSpPr>
      <xdr:grpSpPr>
        <a:xfrm>
          <a:off x="1828800" y="383265"/>
          <a:ext cx="7058025" cy="478593"/>
          <a:chOff x="1790700" y="383265"/>
          <a:chExt cx="7096125" cy="478593"/>
        </a:xfrm>
      </xdr:grpSpPr>
      <xdr:sp macro="" textlink="$S$2">
        <xdr:nvSpPr>
          <xdr:cNvPr id="163" name="テキスト ボックス 162"/>
          <xdr:cNvSpPr txBox="1"/>
        </xdr:nvSpPr>
        <xdr:spPr>
          <a:xfrm>
            <a:off x="45654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B2DF470-80EF-4A43-B96D-D7654511E41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65" name="テキスト ボックス 164"/>
          <xdr:cNvSpPr txBox="1"/>
        </xdr:nvSpPr>
        <xdr:spPr>
          <a:xfrm>
            <a:off x="625439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2ADA94-EB06-44B5-99CE-354BF3A6619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66" name="テキスト ボックス 165"/>
          <xdr:cNvSpPr txBox="1"/>
        </xdr:nvSpPr>
        <xdr:spPr>
          <a:xfrm>
            <a:off x="735123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A9F34AE-7A60-49BA-9E0A-2E7A18B1A59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67" name="テキスト ボックス 166"/>
          <xdr:cNvSpPr txBox="1"/>
        </xdr:nvSpPr>
        <xdr:spPr>
          <a:xfrm>
            <a:off x="838132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17D12C-299C-4677-8351-62C703D68DB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69" name="テキスト ボックス 168"/>
          <xdr:cNvSpPr txBox="1"/>
        </xdr:nvSpPr>
        <xdr:spPr>
          <a:xfrm>
            <a:off x="2333625"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F652C2-FC8F-42F8-85BB-75C39BE919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180976</xdr:colOff>
      <xdr:row>1</xdr:row>
      <xdr:rowOff>145140</xdr:rowOff>
    </xdr:from>
    <xdr:to>
      <xdr:col>13</xdr:col>
      <xdr:colOff>609601</xdr:colOff>
      <xdr:row>3</xdr:row>
      <xdr:rowOff>137958</xdr:rowOff>
    </xdr:to>
    <xdr:grpSp>
      <xdr:nvGrpSpPr>
        <xdr:cNvPr id="2" name="グループ化 1"/>
        <xdr:cNvGrpSpPr/>
      </xdr:nvGrpSpPr>
      <xdr:grpSpPr>
        <a:xfrm>
          <a:off x="1838326" y="383265"/>
          <a:ext cx="7048500" cy="478593"/>
          <a:chOff x="1790700" y="383265"/>
          <a:chExt cx="7096125" cy="478593"/>
        </a:xfrm>
      </xdr:grpSpPr>
      <xdr:sp macro="" textlink="$S$2">
        <xdr:nvSpPr>
          <xdr:cNvPr id="99" name="テキスト ボックス 98"/>
          <xdr:cNvSpPr txBox="1"/>
        </xdr:nvSpPr>
        <xdr:spPr>
          <a:xfrm>
            <a:off x="4536896"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C048947-394F-420B-A63A-E57462F8D37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5439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7456D27-93DD-479E-A0D9-7A674E1861C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02" name="テキスト ボックス 101"/>
          <xdr:cNvSpPr txBox="1"/>
        </xdr:nvSpPr>
        <xdr:spPr>
          <a:xfrm>
            <a:off x="735123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80AF9EF-68BE-4347-A2E9-3704179A922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03" name="テキスト ボックス 102"/>
          <xdr:cNvSpPr txBox="1"/>
        </xdr:nvSpPr>
        <xdr:spPr>
          <a:xfrm>
            <a:off x="838132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815883-5CEC-4826-BEFC-3F6CBB1E61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2305050"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1224A2C-019E-46B2-8C01-34A2CF6A03A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180976</xdr:colOff>
      <xdr:row>28</xdr:row>
      <xdr:rowOff>145140</xdr:rowOff>
    </xdr:from>
    <xdr:to>
      <xdr:col>13</xdr:col>
      <xdr:colOff>609601</xdr:colOff>
      <xdr:row>30</xdr:row>
      <xdr:rowOff>137958</xdr:rowOff>
    </xdr:to>
    <xdr:grpSp>
      <xdr:nvGrpSpPr>
        <xdr:cNvPr id="3" name="グループ化 2"/>
        <xdr:cNvGrpSpPr/>
      </xdr:nvGrpSpPr>
      <xdr:grpSpPr>
        <a:xfrm>
          <a:off x="1838326" y="6022065"/>
          <a:ext cx="7048500" cy="478593"/>
          <a:chOff x="1790700" y="6022065"/>
          <a:chExt cx="7096125" cy="478593"/>
        </a:xfrm>
      </xdr:grpSpPr>
      <xdr:sp macro="" textlink="$S$2">
        <xdr:nvSpPr>
          <xdr:cNvPr id="107" name="テキスト ボックス 106"/>
          <xdr:cNvSpPr txBox="1"/>
        </xdr:nvSpPr>
        <xdr:spPr>
          <a:xfrm>
            <a:off x="4536896" y="6022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C048947-394F-420B-A63A-E57462F8D37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9" name="テキスト ボックス 108"/>
          <xdr:cNvSpPr txBox="1"/>
        </xdr:nvSpPr>
        <xdr:spPr>
          <a:xfrm>
            <a:off x="6254392" y="6022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7456D27-93DD-479E-A0D9-7A674E1861C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10" name="テキスト ボックス 109"/>
          <xdr:cNvSpPr txBox="1"/>
        </xdr:nvSpPr>
        <xdr:spPr>
          <a:xfrm>
            <a:off x="7351239" y="60435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80AF9EF-68BE-4347-A2E9-3704179A922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11" name="テキスト ボックス 110"/>
          <xdr:cNvSpPr txBox="1"/>
        </xdr:nvSpPr>
        <xdr:spPr>
          <a:xfrm>
            <a:off x="8381321" y="6022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815883-5CEC-4826-BEFC-3F6CBB1E61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13" name="テキスト ボックス 112"/>
          <xdr:cNvSpPr txBox="1"/>
        </xdr:nvSpPr>
        <xdr:spPr>
          <a:xfrm>
            <a:off x="2305050" y="6022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1224A2C-019E-46B2-8C01-34A2CF6A03A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104776</xdr:colOff>
      <xdr:row>1</xdr:row>
      <xdr:rowOff>145140</xdr:rowOff>
    </xdr:from>
    <xdr:to>
      <xdr:col>13</xdr:col>
      <xdr:colOff>609601</xdr:colOff>
      <xdr:row>3</xdr:row>
      <xdr:rowOff>137958</xdr:rowOff>
    </xdr:to>
    <xdr:grpSp>
      <xdr:nvGrpSpPr>
        <xdr:cNvPr id="2" name="グループ化 1"/>
        <xdr:cNvGrpSpPr/>
      </xdr:nvGrpSpPr>
      <xdr:grpSpPr>
        <a:xfrm>
          <a:off x="1762126" y="383265"/>
          <a:ext cx="7124700" cy="478593"/>
          <a:chOff x="1790700" y="383265"/>
          <a:chExt cx="7096125" cy="478593"/>
        </a:xfrm>
      </xdr:grpSpPr>
      <xdr:sp macro="" textlink="$S$2">
        <xdr:nvSpPr>
          <xdr:cNvPr id="115" name="テキスト ボックス 114"/>
          <xdr:cNvSpPr txBox="1"/>
        </xdr:nvSpPr>
        <xdr:spPr>
          <a:xfrm>
            <a:off x="4536896"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9906812-605C-4E93-8AEA-B526418E0537}"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17" name="テキスト ボックス 116"/>
          <xdr:cNvSpPr txBox="1"/>
        </xdr:nvSpPr>
        <xdr:spPr>
          <a:xfrm>
            <a:off x="625439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7FAEB1-6178-43B0-BEB6-C853763AFA2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18" name="テキスト ボックス 117"/>
          <xdr:cNvSpPr txBox="1"/>
        </xdr:nvSpPr>
        <xdr:spPr>
          <a:xfrm>
            <a:off x="735123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B7A4460-4B35-4CBB-9C82-7F8A2023916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19" name="テキスト ボックス 118"/>
          <xdr:cNvSpPr txBox="1"/>
        </xdr:nvSpPr>
        <xdr:spPr>
          <a:xfrm>
            <a:off x="838132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17EB7E-E732-40E2-AD6D-F0CC274929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1" name="テキスト ボックス 120"/>
          <xdr:cNvSpPr txBox="1"/>
        </xdr:nvSpPr>
        <xdr:spPr>
          <a:xfrm>
            <a:off x="2305050"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A5830C-3EA7-4C62-82CE-FFAF469DA97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161925</xdr:colOff>
      <xdr:row>34</xdr:row>
      <xdr:rowOff>154665</xdr:rowOff>
    </xdr:from>
    <xdr:to>
      <xdr:col>13</xdr:col>
      <xdr:colOff>600075</xdr:colOff>
      <xdr:row>36</xdr:row>
      <xdr:rowOff>147483</xdr:rowOff>
    </xdr:to>
    <xdr:grpSp>
      <xdr:nvGrpSpPr>
        <xdr:cNvPr id="3" name="グループ化 2"/>
        <xdr:cNvGrpSpPr/>
      </xdr:nvGrpSpPr>
      <xdr:grpSpPr>
        <a:xfrm>
          <a:off x="1819275" y="6660240"/>
          <a:ext cx="7058025" cy="478593"/>
          <a:chOff x="1781175" y="6660240"/>
          <a:chExt cx="7096125" cy="478593"/>
        </a:xfrm>
      </xdr:grpSpPr>
      <xdr:sp macro="" textlink="$S$2">
        <xdr:nvSpPr>
          <xdr:cNvPr id="11" name="テキスト ボックス 10"/>
          <xdr:cNvSpPr txBox="1"/>
        </xdr:nvSpPr>
        <xdr:spPr>
          <a:xfrm>
            <a:off x="4527371" y="6660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9906812-605C-4E93-8AEA-B526418E0537}"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3" name="テキスト ボックス 12"/>
          <xdr:cNvSpPr txBox="1"/>
        </xdr:nvSpPr>
        <xdr:spPr>
          <a:xfrm>
            <a:off x="6244867" y="6660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7FAEB1-6178-43B0-BEB6-C853763AFA2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4" name="テキスト ボックス 13"/>
          <xdr:cNvSpPr txBox="1"/>
        </xdr:nvSpPr>
        <xdr:spPr>
          <a:xfrm>
            <a:off x="7341714" y="66816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B7A4460-4B35-4CBB-9C82-7F8A2023916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5" name="テキスト ボックス 14"/>
          <xdr:cNvSpPr txBox="1"/>
        </xdr:nvSpPr>
        <xdr:spPr>
          <a:xfrm>
            <a:off x="8371796" y="6660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17EB7E-E732-40E2-AD6D-F0CC274929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7" name="テキスト ボックス 16"/>
          <xdr:cNvSpPr txBox="1"/>
        </xdr:nvSpPr>
        <xdr:spPr>
          <a:xfrm>
            <a:off x="2295525" y="6660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A5830C-3EA7-4C62-82CE-FFAF469DA97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133350</xdr:colOff>
      <xdr:row>1</xdr:row>
      <xdr:rowOff>135615</xdr:rowOff>
    </xdr:from>
    <xdr:to>
      <xdr:col>13</xdr:col>
      <xdr:colOff>628650</xdr:colOff>
      <xdr:row>3</xdr:row>
      <xdr:rowOff>137958</xdr:rowOff>
    </xdr:to>
    <xdr:grpSp>
      <xdr:nvGrpSpPr>
        <xdr:cNvPr id="3" name="グループ化 2"/>
        <xdr:cNvGrpSpPr/>
      </xdr:nvGrpSpPr>
      <xdr:grpSpPr>
        <a:xfrm>
          <a:off x="1790700" y="373740"/>
          <a:ext cx="7115175" cy="488118"/>
          <a:chOff x="1809750" y="383265"/>
          <a:chExt cx="7096125" cy="478593"/>
        </a:xfrm>
      </xdr:grpSpPr>
      <xdr:sp macro="" textlink="$S$2">
        <xdr:nvSpPr>
          <xdr:cNvPr id="11" name="テキスト ボックス 10"/>
          <xdr:cNvSpPr txBox="1"/>
        </xdr:nvSpPr>
        <xdr:spPr>
          <a:xfrm>
            <a:off x="4574996"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B733A1-CC28-4563-8557-2029FBF118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3" name="テキスト ボックス 12"/>
          <xdr:cNvSpPr txBox="1"/>
        </xdr:nvSpPr>
        <xdr:spPr>
          <a:xfrm>
            <a:off x="627344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415655-A143-425F-85A8-A33F84D52EB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4" name="テキスト ボックス 13"/>
          <xdr:cNvSpPr txBox="1"/>
        </xdr:nvSpPr>
        <xdr:spPr>
          <a:xfrm>
            <a:off x="737028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F8926F-F9C0-4AA0-BD8C-263DAB4E68C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5" name="テキスト ボックス 14"/>
          <xdr:cNvSpPr txBox="1"/>
        </xdr:nvSpPr>
        <xdr:spPr>
          <a:xfrm>
            <a:off x="84003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BE9C67-E210-434C-9F29-E0DCC46B88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7" name="テキスト ボックス 16"/>
          <xdr:cNvSpPr txBox="1"/>
        </xdr:nvSpPr>
        <xdr:spPr>
          <a:xfrm>
            <a:off x="2305050"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BAF5BA-5563-4A8A-8A40-4D97CA2DDA1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142876</xdr:colOff>
      <xdr:row>33</xdr:row>
      <xdr:rowOff>135615</xdr:rowOff>
    </xdr:from>
    <xdr:to>
      <xdr:col>13</xdr:col>
      <xdr:colOff>628651</xdr:colOff>
      <xdr:row>35</xdr:row>
      <xdr:rowOff>137958</xdr:rowOff>
    </xdr:to>
    <xdr:grpSp>
      <xdr:nvGrpSpPr>
        <xdr:cNvPr id="2" name="グループ化 1"/>
        <xdr:cNvGrpSpPr/>
      </xdr:nvGrpSpPr>
      <xdr:grpSpPr>
        <a:xfrm>
          <a:off x="1800226" y="6403065"/>
          <a:ext cx="7105650" cy="488118"/>
          <a:chOff x="1809750" y="6412590"/>
          <a:chExt cx="7096125" cy="478593"/>
        </a:xfrm>
      </xdr:grpSpPr>
      <xdr:sp macro="" textlink="$S$2">
        <xdr:nvSpPr>
          <xdr:cNvPr id="19" name="テキスト ボックス 18"/>
          <xdr:cNvSpPr txBox="1"/>
        </xdr:nvSpPr>
        <xdr:spPr>
          <a:xfrm>
            <a:off x="4574996" y="6403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B733A1-CC28-4563-8557-2029FBF118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1" name="テキスト ボックス 20"/>
          <xdr:cNvSpPr txBox="1"/>
        </xdr:nvSpPr>
        <xdr:spPr>
          <a:xfrm>
            <a:off x="6273442" y="64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415655-A143-425F-85A8-A33F84D52EB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22" name="テキスト ボックス 21"/>
          <xdr:cNvSpPr txBox="1"/>
        </xdr:nvSpPr>
        <xdr:spPr>
          <a:xfrm>
            <a:off x="7370289" y="64340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F8926F-F9C0-4AA0-BD8C-263DAB4E68C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23" name="テキスト ボックス 22"/>
          <xdr:cNvSpPr txBox="1"/>
        </xdr:nvSpPr>
        <xdr:spPr>
          <a:xfrm>
            <a:off x="8400371" y="64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BE9C67-E210-434C-9F29-E0DCC46B88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25" name="テキスト ボックス 24"/>
          <xdr:cNvSpPr txBox="1"/>
        </xdr:nvSpPr>
        <xdr:spPr>
          <a:xfrm>
            <a:off x="2305050" y="64030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BAF5BA-5563-4A8A-8A40-4D97CA2DDA1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161926</xdr:colOff>
      <xdr:row>1</xdr:row>
      <xdr:rowOff>135615</xdr:rowOff>
    </xdr:from>
    <xdr:to>
      <xdr:col>13</xdr:col>
      <xdr:colOff>609601</xdr:colOff>
      <xdr:row>3</xdr:row>
      <xdr:rowOff>137958</xdr:rowOff>
    </xdr:to>
    <xdr:grpSp>
      <xdr:nvGrpSpPr>
        <xdr:cNvPr id="3" name="グループ化 2"/>
        <xdr:cNvGrpSpPr/>
      </xdr:nvGrpSpPr>
      <xdr:grpSpPr>
        <a:xfrm>
          <a:off x="1819276" y="373740"/>
          <a:ext cx="7067550" cy="488118"/>
          <a:chOff x="1790700" y="383265"/>
          <a:chExt cx="7096125" cy="478593"/>
        </a:xfrm>
      </xdr:grpSpPr>
      <xdr:sp macro="" textlink="$S$2">
        <xdr:nvSpPr>
          <xdr:cNvPr id="27" name="テキスト ボックス 26"/>
          <xdr:cNvSpPr txBox="1"/>
        </xdr:nvSpPr>
        <xdr:spPr>
          <a:xfrm>
            <a:off x="4555946"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C58228-4F69-488F-9FDF-A60BBAE45DD9}"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9" name="テキスト ボックス 28"/>
          <xdr:cNvSpPr txBox="1"/>
        </xdr:nvSpPr>
        <xdr:spPr>
          <a:xfrm>
            <a:off x="625439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C7BE63-6543-43C6-AB1B-4A0F7B6279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0" name="テキスト ボックス 29"/>
          <xdr:cNvSpPr txBox="1"/>
        </xdr:nvSpPr>
        <xdr:spPr>
          <a:xfrm>
            <a:off x="735123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AB256B7-2CAE-485B-B4D7-EAA048C2E73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1" name="テキスト ボックス 30"/>
          <xdr:cNvSpPr txBox="1"/>
        </xdr:nvSpPr>
        <xdr:spPr>
          <a:xfrm>
            <a:off x="838132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4F131D-31D8-41B9-B110-2436B3E502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33" name="テキスト ボックス 32"/>
          <xdr:cNvSpPr txBox="1"/>
        </xdr:nvSpPr>
        <xdr:spPr>
          <a:xfrm>
            <a:off x="2286000"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D735E31-1E36-4C8C-B6D0-5172E2C0F1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28575</xdr:colOff>
      <xdr:row>33</xdr:row>
      <xdr:rowOff>135615</xdr:rowOff>
    </xdr:from>
    <xdr:to>
      <xdr:col>13</xdr:col>
      <xdr:colOff>609600</xdr:colOff>
      <xdr:row>35</xdr:row>
      <xdr:rowOff>137958</xdr:rowOff>
    </xdr:to>
    <xdr:grpSp>
      <xdr:nvGrpSpPr>
        <xdr:cNvPr id="2" name="グループ化 1"/>
        <xdr:cNvGrpSpPr/>
      </xdr:nvGrpSpPr>
      <xdr:grpSpPr>
        <a:xfrm>
          <a:off x="1905000" y="6345915"/>
          <a:ext cx="6981825" cy="488118"/>
          <a:chOff x="1790700" y="6355440"/>
          <a:chExt cx="7096125" cy="478593"/>
        </a:xfrm>
      </xdr:grpSpPr>
      <xdr:sp macro="" textlink="$S$2">
        <xdr:nvSpPr>
          <xdr:cNvPr id="35" name="テキスト ボックス 34"/>
          <xdr:cNvSpPr txBox="1"/>
        </xdr:nvSpPr>
        <xdr:spPr>
          <a:xfrm>
            <a:off x="4555946" y="6345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C58228-4F69-488F-9FDF-A60BBAE45DD9}"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54392" y="6355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C7BE63-6543-43C6-AB1B-4A0F7B6279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8" name="テキスト ボックス 37"/>
          <xdr:cNvSpPr txBox="1"/>
        </xdr:nvSpPr>
        <xdr:spPr>
          <a:xfrm>
            <a:off x="7351239" y="63768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AB256B7-2CAE-485B-B4D7-EAA048C2E73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9" name="テキスト ボックス 38"/>
          <xdr:cNvSpPr txBox="1"/>
        </xdr:nvSpPr>
        <xdr:spPr>
          <a:xfrm>
            <a:off x="8381321" y="6355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4F131D-31D8-41B9-B110-2436B3E502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2286000" y="6345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D735E31-1E36-4C8C-B6D0-5172E2C0F1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76200</xdr:colOff>
      <xdr:row>1</xdr:row>
      <xdr:rowOff>145140</xdr:rowOff>
    </xdr:from>
    <xdr:to>
      <xdr:col>13</xdr:col>
      <xdr:colOff>609600</xdr:colOff>
      <xdr:row>3</xdr:row>
      <xdr:rowOff>137958</xdr:rowOff>
    </xdr:to>
    <xdr:grpSp>
      <xdr:nvGrpSpPr>
        <xdr:cNvPr id="2" name="グループ化 1"/>
        <xdr:cNvGrpSpPr/>
      </xdr:nvGrpSpPr>
      <xdr:grpSpPr>
        <a:xfrm>
          <a:off x="1733550" y="383265"/>
          <a:ext cx="7153275" cy="478593"/>
          <a:chOff x="1790700" y="383265"/>
          <a:chExt cx="7096125" cy="478593"/>
        </a:xfrm>
      </xdr:grpSpPr>
      <xdr:sp macro="" textlink="$S$2">
        <xdr:nvSpPr>
          <xdr:cNvPr id="43" name="テキスト ボックス 42"/>
          <xdr:cNvSpPr txBox="1"/>
        </xdr:nvSpPr>
        <xdr:spPr>
          <a:xfrm>
            <a:off x="45654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FA0D1F8-D59F-409E-875E-24454174804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5439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6297D06-4143-4168-B899-5577882613C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46" name="テキスト ボックス 45"/>
          <xdr:cNvSpPr txBox="1"/>
        </xdr:nvSpPr>
        <xdr:spPr>
          <a:xfrm>
            <a:off x="735123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063712-09FA-40AC-BAC3-47AE09206B1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47" name="テキスト ボックス 46"/>
          <xdr:cNvSpPr txBox="1"/>
        </xdr:nvSpPr>
        <xdr:spPr>
          <a:xfrm>
            <a:off x="838132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3B097DF-759D-4F81-970A-42C79E0527F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2295525"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261506-8A4A-4D41-A803-746F6C21F20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1</xdr:row>
      <xdr:rowOff>126090</xdr:rowOff>
    </xdr:from>
    <xdr:to>
      <xdr:col>13</xdr:col>
      <xdr:colOff>600075</xdr:colOff>
      <xdr:row>3</xdr:row>
      <xdr:rowOff>118908</xdr:rowOff>
    </xdr:to>
    <xdr:grpSp>
      <xdr:nvGrpSpPr>
        <xdr:cNvPr id="2" name="グループ化 1"/>
        <xdr:cNvGrpSpPr/>
      </xdr:nvGrpSpPr>
      <xdr:grpSpPr>
        <a:xfrm>
          <a:off x="1790700" y="364215"/>
          <a:ext cx="7086600" cy="478593"/>
          <a:chOff x="1781175" y="364215"/>
          <a:chExt cx="7096125" cy="478593"/>
        </a:xfrm>
      </xdr:grpSpPr>
      <xdr:sp macro="" textlink="$S$3">
        <xdr:nvSpPr>
          <xdr:cNvPr id="19" name="テキスト ボックス 18"/>
          <xdr:cNvSpPr txBox="1"/>
        </xdr:nvSpPr>
        <xdr:spPr>
          <a:xfrm>
            <a:off x="4555946" y="364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1A8AAF-463A-40B4-A319-4E2F5D47783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1" name="テキスト ボックス 20"/>
          <xdr:cNvSpPr txBox="1"/>
        </xdr:nvSpPr>
        <xdr:spPr>
          <a:xfrm>
            <a:off x="6244867" y="364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6C1560-5F3F-4627-9F53-B843D6B9DF5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22" name="テキスト ボックス 21"/>
          <xdr:cNvSpPr txBox="1"/>
        </xdr:nvSpPr>
        <xdr:spPr>
          <a:xfrm>
            <a:off x="7341714" y="3856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DCC7F2-0CFE-47AE-8189-6C84586755C4}"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W$3">
        <xdr:nvSpPr>
          <xdr:cNvPr id="23" name="テキスト ボックス 22"/>
          <xdr:cNvSpPr txBox="1"/>
        </xdr:nvSpPr>
        <xdr:spPr>
          <a:xfrm>
            <a:off x="8371796" y="364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4B11F92-4CDD-4432-8876-4FCB23DE3B4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5" name="テキスト ボックス 24"/>
          <xdr:cNvSpPr txBox="1"/>
        </xdr:nvSpPr>
        <xdr:spPr>
          <a:xfrm>
            <a:off x="2343150" y="3642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7ABAC37-5A47-4427-8A6F-A6A1ABFB17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32</xdr:row>
      <xdr:rowOff>145140</xdr:rowOff>
    </xdr:from>
    <xdr:to>
      <xdr:col>13</xdr:col>
      <xdr:colOff>609600</xdr:colOff>
      <xdr:row>34</xdr:row>
      <xdr:rowOff>137958</xdr:rowOff>
    </xdr:to>
    <xdr:grpSp>
      <xdr:nvGrpSpPr>
        <xdr:cNvPr id="3" name="グループ化 2"/>
        <xdr:cNvGrpSpPr/>
      </xdr:nvGrpSpPr>
      <xdr:grpSpPr>
        <a:xfrm>
          <a:off x="1790700" y="6241140"/>
          <a:ext cx="7096125" cy="478593"/>
          <a:chOff x="1790700" y="6241140"/>
          <a:chExt cx="7096125" cy="478593"/>
        </a:xfrm>
      </xdr:grpSpPr>
      <xdr:sp macro="" textlink="$S$3">
        <xdr:nvSpPr>
          <xdr:cNvPr id="27" name="テキスト ボックス 26"/>
          <xdr:cNvSpPr txBox="1"/>
        </xdr:nvSpPr>
        <xdr:spPr>
          <a:xfrm>
            <a:off x="4574996" y="6241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1A8AAF-463A-40B4-A319-4E2F5D47783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9" name="テキスト ボックス 28"/>
          <xdr:cNvSpPr txBox="1"/>
        </xdr:nvSpPr>
        <xdr:spPr>
          <a:xfrm>
            <a:off x="6254392" y="6241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6C1560-5F3F-4627-9F53-B843D6B9DF5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0" name="テキスト ボックス 29"/>
          <xdr:cNvSpPr txBox="1"/>
        </xdr:nvSpPr>
        <xdr:spPr>
          <a:xfrm>
            <a:off x="7351239" y="62625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DCC7F2-0CFE-47AE-8189-6C84586755C4}"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W$3">
        <xdr:nvSpPr>
          <xdr:cNvPr id="31" name="テキスト ボックス 30"/>
          <xdr:cNvSpPr txBox="1"/>
        </xdr:nvSpPr>
        <xdr:spPr>
          <a:xfrm>
            <a:off x="8381321" y="6241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4B11F92-4CDD-4432-8876-4FCB23DE3B4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33" name="テキスト ボックス 32"/>
          <xdr:cNvSpPr txBox="1"/>
        </xdr:nvSpPr>
        <xdr:spPr>
          <a:xfrm>
            <a:off x="2343150" y="6241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7ABAC37-5A47-4427-8A6F-A6A1ABFB17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123825</xdr:colOff>
      <xdr:row>1</xdr:row>
      <xdr:rowOff>135615</xdr:rowOff>
    </xdr:from>
    <xdr:to>
      <xdr:col>13</xdr:col>
      <xdr:colOff>466725</xdr:colOff>
      <xdr:row>3</xdr:row>
      <xdr:rowOff>128433</xdr:rowOff>
    </xdr:to>
    <xdr:grpSp>
      <xdr:nvGrpSpPr>
        <xdr:cNvPr id="5" name="グループ化 4"/>
        <xdr:cNvGrpSpPr/>
      </xdr:nvGrpSpPr>
      <xdr:grpSpPr>
        <a:xfrm>
          <a:off x="2000250" y="373740"/>
          <a:ext cx="6743700" cy="478593"/>
          <a:chOff x="2152650" y="373740"/>
          <a:chExt cx="6562725" cy="478593"/>
        </a:xfrm>
      </xdr:grpSpPr>
      <xdr:sp macro="" textlink="$S$2">
        <xdr:nvSpPr>
          <xdr:cNvPr id="35" name="テキスト ボックス 34"/>
          <xdr:cNvSpPr txBox="1"/>
        </xdr:nvSpPr>
        <xdr:spPr>
          <a:xfrm>
            <a:off x="4603832" y="37374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3F3838-E471-4065-8462-A3984A597AC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80816" y="37374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B4F805-F562-48D6-B2E0-8635F7FB6FA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8" name="テキスト ボックス 37"/>
          <xdr:cNvSpPr txBox="1"/>
        </xdr:nvSpPr>
        <xdr:spPr>
          <a:xfrm>
            <a:off x="7342841" y="395188"/>
            <a:ext cx="467506"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60A070-4CEA-4621-BEF1-70901510D8D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9" name="テキスト ボックス 38"/>
          <xdr:cNvSpPr txBox="1"/>
        </xdr:nvSpPr>
        <xdr:spPr>
          <a:xfrm>
            <a:off x="8390744" y="37374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580464-C288-4E4B-A370-B41DE70B985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2379256" y="373740"/>
            <a:ext cx="467506"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32A41F-6E92-43F1-A04A-2FEB8D7680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29</xdr:row>
      <xdr:rowOff>145140</xdr:rowOff>
    </xdr:from>
    <xdr:to>
      <xdr:col>13</xdr:col>
      <xdr:colOff>609600</xdr:colOff>
      <xdr:row>31</xdr:row>
      <xdr:rowOff>137958</xdr:rowOff>
    </xdr:to>
    <xdr:grpSp>
      <xdr:nvGrpSpPr>
        <xdr:cNvPr id="42" name="グループ化 41"/>
        <xdr:cNvGrpSpPr/>
      </xdr:nvGrpSpPr>
      <xdr:grpSpPr>
        <a:xfrm>
          <a:off x="1790700" y="5726790"/>
          <a:ext cx="7096125" cy="478593"/>
          <a:chOff x="1790700" y="24700590"/>
          <a:chExt cx="7086600" cy="478593"/>
        </a:xfrm>
      </xdr:grpSpPr>
      <xdr:sp macro="" textlink="$S$2">
        <xdr:nvSpPr>
          <xdr:cNvPr id="43" name="テキスト ボックス 42"/>
          <xdr:cNvSpPr txBox="1"/>
        </xdr:nvSpPr>
        <xdr:spPr>
          <a:xfrm>
            <a:off x="401955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3F3838-E471-4065-8462-A3984A597AC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53025"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2A6A83C-8624-4E85-BCE6-5C3651306A8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4840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B4F805-F562-48D6-B2E0-8635F7FB6FA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46" name="テキスト ボックス 45"/>
          <xdr:cNvSpPr txBox="1"/>
        </xdr:nvSpPr>
        <xdr:spPr>
          <a:xfrm>
            <a:off x="7343775" y="24722038"/>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60A070-4CEA-4621-BEF1-70901510D8D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47" name="テキスト ボックス 46"/>
          <xdr:cNvSpPr txBox="1"/>
        </xdr:nvSpPr>
        <xdr:spPr>
          <a:xfrm>
            <a:off x="8372475"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580464-C288-4E4B-A370-B41DE70B985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1465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E26F53-A5A4-4567-9609-3052605ADB1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179070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32A41F-6E92-43F1-A04A-2FEB8D7680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247650</xdr:colOff>
      <xdr:row>1</xdr:row>
      <xdr:rowOff>135615</xdr:rowOff>
    </xdr:from>
    <xdr:to>
      <xdr:col>13</xdr:col>
      <xdr:colOff>609600</xdr:colOff>
      <xdr:row>3</xdr:row>
      <xdr:rowOff>128433</xdr:rowOff>
    </xdr:to>
    <xdr:grpSp>
      <xdr:nvGrpSpPr>
        <xdr:cNvPr id="3" name="グループ化 2"/>
        <xdr:cNvGrpSpPr/>
      </xdr:nvGrpSpPr>
      <xdr:grpSpPr>
        <a:xfrm>
          <a:off x="2266950" y="373740"/>
          <a:ext cx="6619875" cy="478593"/>
          <a:chOff x="2266950" y="373740"/>
          <a:chExt cx="6619875" cy="478593"/>
        </a:xfrm>
      </xdr:grpSpPr>
      <xdr:sp macro="" textlink="$S$2">
        <xdr:nvSpPr>
          <xdr:cNvPr id="51" name="テキスト ボックス 50"/>
          <xdr:cNvSpPr txBox="1"/>
        </xdr:nvSpPr>
        <xdr:spPr>
          <a:xfrm>
            <a:off x="4546421"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C50EED-A935-4332-B697-2CC1F417F72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54392"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871B316-9F71-4CB3-8173-C70B793E152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54" name="テキスト ボックス 53"/>
          <xdr:cNvSpPr txBox="1"/>
        </xdr:nvSpPr>
        <xdr:spPr>
          <a:xfrm>
            <a:off x="7351239" y="3951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3D700C8-5E2B-4B21-9131-A25999C000A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55" name="テキスト ボックス 54"/>
          <xdr:cNvSpPr txBox="1"/>
        </xdr:nvSpPr>
        <xdr:spPr>
          <a:xfrm>
            <a:off x="8381321"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B46A65-51A3-4422-8DD7-28F703397A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2324100" y="3737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5EC745-B856-4BDF-9288-51282ED64E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135615</xdr:rowOff>
    </xdr:from>
    <xdr:to>
      <xdr:col>13</xdr:col>
      <xdr:colOff>609600</xdr:colOff>
      <xdr:row>35</xdr:row>
      <xdr:rowOff>128433</xdr:rowOff>
    </xdr:to>
    <xdr:grpSp>
      <xdr:nvGrpSpPr>
        <xdr:cNvPr id="4" name="グループ化 3"/>
        <xdr:cNvGrpSpPr/>
      </xdr:nvGrpSpPr>
      <xdr:grpSpPr>
        <a:xfrm>
          <a:off x="1809750" y="6336390"/>
          <a:ext cx="7077075" cy="478593"/>
          <a:chOff x="1790700" y="6336390"/>
          <a:chExt cx="7096125" cy="478593"/>
        </a:xfrm>
      </xdr:grpSpPr>
      <xdr:sp macro="" textlink="$S$2">
        <xdr:nvSpPr>
          <xdr:cNvPr id="67" name="テキスト ボックス 66"/>
          <xdr:cNvSpPr txBox="1"/>
        </xdr:nvSpPr>
        <xdr:spPr>
          <a:xfrm>
            <a:off x="4565471" y="63363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C50EED-A935-4332-B697-2CC1F417F72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254392" y="63363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871B316-9F71-4CB3-8173-C70B793E152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70" name="テキスト ボックス 69"/>
          <xdr:cNvSpPr txBox="1"/>
        </xdr:nvSpPr>
        <xdr:spPr>
          <a:xfrm>
            <a:off x="7351239" y="63578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3D700C8-5E2B-4B21-9131-A25999C000A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71" name="テキスト ボックス 70"/>
          <xdr:cNvSpPr txBox="1"/>
        </xdr:nvSpPr>
        <xdr:spPr>
          <a:xfrm>
            <a:off x="8381321" y="63363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B46A65-51A3-4422-8DD7-28F703397A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2343150" y="63363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5EC745-B856-4BDF-9288-51282ED64E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95250</xdr:colOff>
      <xdr:row>61</xdr:row>
      <xdr:rowOff>135615</xdr:rowOff>
    </xdr:from>
    <xdr:to>
      <xdr:col>13</xdr:col>
      <xdr:colOff>581026</xdr:colOff>
      <xdr:row>63</xdr:row>
      <xdr:rowOff>128433</xdr:rowOff>
    </xdr:to>
    <xdr:grpSp>
      <xdr:nvGrpSpPr>
        <xdr:cNvPr id="5" name="グループ化 4"/>
        <xdr:cNvGrpSpPr/>
      </xdr:nvGrpSpPr>
      <xdr:grpSpPr>
        <a:xfrm>
          <a:off x="1752600" y="11479890"/>
          <a:ext cx="7105651" cy="478593"/>
          <a:chOff x="1790700" y="11479890"/>
          <a:chExt cx="7096125" cy="478593"/>
        </a:xfrm>
      </xdr:grpSpPr>
      <xdr:sp macro="" textlink="$S$2">
        <xdr:nvSpPr>
          <xdr:cNvPr id="75" name="テキスト ボックス 74"/>
          <xdr:cNvSpPr txBox="1"/>
        </xdr:nvSpPr>
        <xdr:spPr>
          <a:xfrm>
            <a:off x="4565471" y="1147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C50EED-A935-4332-B697-2CC1F417F72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76" name="テキスト ボックス 75"/>
          <xdr:cNvSpPr txBox="1"/>
        </xdr:nvSpPr>
        <xdr:spPr>
          <a:xfrm>
            <a:off x="5157544" y="1147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0A0515-D619-4AD7-ABE3-1FB3F44DB2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254392" y="1147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871B316-9F71-4CB3-8173-C70B793E152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78" name="テキスト ボックス 77"/>
          <xdr:cNvSpPr txBox="1"/>
        </xdr:nvSpPr>
        <xdr:spPr>
          <a:xfrm>
            <a:off x="7351239" y="115013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3D700C8-5E2B-4B21-9131-A25999C000A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79" name="テキスト ボックス 78"/>
          <xdr:cNvSpPr txBox="1"/>
        </xdr:nvSpPr>
        <xdr:spPr>
          <a:xfrm>
            <a:off x="8381321" y="1147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B46A65-51A3-4422-8DD7-28F703397A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0" name="テキスト ボックス 79"/>
          <xdr:cNvSpPr txBox="1"/>
        </xdr:nvSpPr>
        <xdr:spPr>
          <a:xfrm>
            <a:off x="2916161" y="1147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42961C3-8DA0-4845-B4D0-440CC6F38FA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2343150" y="1147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5EC745-B856-4BDF-9288-51282ED64E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76200</xdr:colOff>
      <xdr:row>1</xdr:row>
      <xdr:rowOff>145140</xdr:rowOff>
    </xdr:from>
    <xdr:to>
      <xdr:col>13</xdr:col>
      <xdr:colOff>609600</xdr:colOff>
      <xdr:row>3</xdr:row>
      <xdr:rowOff>137958</xdr:rowOff>
    </xdr:to>
    <xdr:grpSp>
      <xdr:nvGrpSpPr>
        <xdr:cNvPr id="4" name="グループ化 3"/>
        <xdr:cNvGrpSpPr/>
      </xdr:nvGrpSpPr>
      <xdr:grpSpPr>
        <a:xfrm>
          <a:off x="1733550" y="383265"/>
          <a:ext cx="7153275" cy="478593"/>
          <a:chOff x="1790700" y="383265"/>
          <a:chExt cx="7096125" cy="478593"/>
        </a:xfrm>
      </xdr:grpSpPr>
      <xdr:sp macro="" textlink="$S$2">
        <xdr:nvSpPr>
          <xdr:cNvPr id="59" name="テキスト ボックス 58"/>
          <xdr:cNvSpPr txBox="1"/>
        </xdr:nvSpPr>
        <xdr:spPr>
          <a:xfrm>
            <a:off x="45654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2EFE7D-DEE4-4866-8274-83314A0C28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5439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C51AF1-A040-4EBE-B60B-85784CED636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62" name="テキスト ボックス 61"/>
          <xdr:cNvSpPr txBox="1"/>
        </xdr:nvSpPr>
        <xdr:spPr>
          <a:xfrm>
            <a:off x="735123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A2BD0A-F3F5-46DD-A492-BA6EB0AE467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63" name="テキスト ボックス 62"/>
          <xdr:cNvSpPr txBox="1"/>
        </xdr:nvSpPr>
        <xdr:spPr>
          <a:xfrm>
            <a:off x="838132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AAB5D5-3147-4DF8-833E-E09CEBAB8E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2295525"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EBBC6F-F2AD-422B-89D1-553CB12D82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35</xdr:row>
      <xdr:rowOff>145140</xdr:rowOff>
    </xdr:from>
    <xdr:to>
      <xdr:col>13</xdr:col>
      <xdr:colOff>609600</xdr:colOff>
      <xdr:row>37</xdr:row>
      <xdr:rowOff>137958</xdr:rowOff>
    </xdr:to>
    <xdr:grpSp>
      <xdr:nvGrpSpPr>
        <xdr:cNvPr id="3" name="グループ化 2"/>
        <xdr:cNvGrpSpPr/>
      </xdr:nvGrpSpPr>
      <xdr:grpSpPr>
        <a:xfrm>
          <a:off x="1790700" y="6688815"/>
          <a:ext cx="7096125" cy="478593"/>
          <a:chOff x="1790700" y="6688815"/>
          <a:chExt cx="7096125" cy="478593"/>
        </a:xfrm>
      </xdr:grpSpPr>
      <xdr:sp macro="" textlink="$S$2">
        <xdr:nvSpPr>
          <xdr:cNvPr id="83" name="テキスト ボックス 82"/>
          <xdr:cNvSpPr txBox="1"/>
        </xdr:nvSpPr>
        <xdr:spPr>
          <a:xfrm>
            <a:off x="4574996"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2EFE7D-DEE4-4866-8274-83314A0C28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254392"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C51AF1-A040-4EBE-B60B-85784CED636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86" name="テキスト ボックス 85"/>
          <xdr:cNvSpPr txBox="1"/>
        </xdr:nvSpPr>
        <xdr:spPr>
          <a:xfrm>
            <a:off x="7351239" y="67102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A2BD0A-F3F5-46DD-A492-BA6EB0AE467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87" name="テキスト ボックス 86"/>
          <xdr:cNvSpPr txBox="1"/>
        </xdr:nvSpPr>
        <xdr:spPr>
          <a:xfrm>
            <a:off x="8381321"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AAB5D5-3147-4DF8-833E-E09CEBAB8E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2333625"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EBBC6F-F2AD-422B-89D1-553CB12D82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57150</xdr:colOff>
      <xdr:row>64</xdr:row>
      <xdr:rowOff>135615</xdr:rowOff>
    </xdr:from>
    <xdr:to>
      <xdr:col>13</xdr:col>
      <xdr:colOff>590550</xdr:colOff>
      <xdr:row>66</xdr:row>
      <xdr:rowOff>128433</xdr:rowOff>
    </xdr:to>
    <xdr:grpSp>
      <xdr:nvGrpSpPr>
        <xdr:cNvPr id="2" name="グループ化 1"/>
        <xdr:cNvGrpSpPr/>
      </xdr:nvGrpSpPr>
      <xdr:grpSpPr>
        <a:xfrm>
          <a:off x="1714500" y="11927565"/>
          <a:ext cx="7153275" cy="478593"/>
          <a:chOff x="1771650" y="11927565"/>
          <a:chExt cx="7096125" cy="478593"/>
        </a:xfrm>
      </xdr:grpSpPr>
      <xdr:sp macro="" textlink="$S$2">
        <xdr:nvSpPr>
          <xdr:cNvPr id="91" name="テキスト ボックス 90"/>
          <xdr:cNvSpPr txBox="1"/>
        </xdr:nvSpPr>
        <xdr:spPr>
          <a:xfrm>
            <a:off x="4565471" y="11927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2EFE7D-DEE4-4866-8274-83314A0C28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35342" y="11927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C51AF1-A040-4EBE-B60B-85784CED636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94" name="テキスト ボックス 93"/>
          <xdr:cNvSpPr txBox="1"/>
        </xdr:nvSpPr>
        <xdr:spPr>
          <a:xfrm>
            <a:off x="7332189" y="119490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A2BD0A-F3F5-46DD-A492-BA6EB0AE467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95" name="テキスト ボックス 94"/>
          <xdr:cNvSpPr txBox="1"/>
        </xdr:nvSpPr>
        <xdr:spPr>
          <a:xfrm>
            <a:off x="8362271" y="11927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AAB5D5-3147-4DF8-833E-E09CEBAB8E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2343150" y="11927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EBBC6F-F2AD-422B-89D1-553CB12D82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123826</xdr:colOff>
      <xdr:row>1</xdr:row>
      <xdr:rowOff>145140</xdr:rowOff>
    </xdr:from>
    <xdr:to>
      <xdr:col>13</xdr:col>
      <xdr:colOff>590551</xdr:colOff>
      <xdr:row>3</xdr:row>
      <xdr:rowOff>137958</xdr:rowOff>
    </xdr:to>
    <xdr:grpSp>
      <xdr:nvGrpSpPr>
        <xdr:cNvPr id="3" name="グループ化 2"/>
        <xdr:cNvGrpSpPr/>
      </xdr:nvGrpSpPr>
      <xdr:grpSpPr>
        <a:xfrm>
          <a:off x="1781176" y="383265"/>
          <a:ext cx="7086600" cy="478593"/>
          <a:chOff x="1771650" y="383265"/>
          <a:chExt cx="7096125" cy="478593"/>
        </a:xfrm>
      </xdr:grpSpPr>
      <xdr:sp macro="" textlink="$S$2">
        <xdr:nvSpPr>
          <xdr:cNvPr id="99" name="テキスト ボックス 98"/>
          <xdr:cNvSpPr txBox="1"/>
        </xdr:nvSpPr>
        <xdr:spPr>
          <a:xfrm>
            <a:off x="45654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3534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02" name="テキスト ボックス 101"/>
          <xdr:cNvSpPr txBox="1"/>
        </xdr:nvSpPr>
        <xdr:spPr>
          <a:xfrm>
            <a:off x="733218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03" name="テキスト ボックス 102"/>
          <xdr:cNvSpPr txBox="1"/>
        </xdr:nvSpPr>
        <xdr:spPr>
          <a:xfrm>
            <a:off x="83622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2324100"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95250</xdr:colOff>
      <xdr:row>35</xdr:row>
      <xdr:rowOff>145140</xdr:rowOff>
    </xdr:from>
    <xdr:to>
      <xdr:col>13</xdr:col>
      <xdr:colOff>590550</xdr:colOff>
      <xdr:row>37</xdr:row>
      <xdr:rowOff>137958</xdr:rowOff>
    </xdr:to>
    <xdr:grpSp>
      <xdr:nvGrpSpPr>
        <xdr:cNvPr id="5" name="グループ化 4"/>
        <xdr:cNvGrpSpPr/>
      </xdr:nvGrpSpPr>
      <xdr:grpSpPr>
        <a:xfrm>
          <a:off x="1752600" y="6688815"/>
          <a:ext cx="7115175" cy="478593"/>
          <a:chOff x="1771650" y="6688815"/>
          <a:chExt cx="7096125" cy="478593"/>
        </a:xfrm>
      </xdr:grpSpPr>
      <xdr:sp macro="" textlink="$S$2">
        <xdr:nvSpPr>
          <xdr:cNvPr id="107" name="テキスト ボックス 106"/>
          <xdr:cNvSpPr txBox="1"/>
        </xdr:nvSpPr>
        <xdr:spPr>
          <a:xfrm>
            <a:off x="4574996"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9" name="テキスト ボックス 108"/>
          <xdr:cNvSpPr txBox="1"/>
        </xdr:nvSpPr>
        <xdr:spPr>
          <a:xfrm>
            <a:off x="6235342"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10" name="テキスト ボックス 109"/>
          <xdr:cNvSpPr txBox="1"/>
        </xdr:nvSpPr>
        <xdr:spPr>
          <a:xfrm>
            <a:off x="7332189" y="67102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11" name="テキスト ボックス 110"/>
          <xdr:cNvSpPr txBox="1"/>
        </xdr:nvSpPr>
        <xdr:spPr>
          <a:xfrm>
            <a:off x="8362271"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13" name="テキスト ボックス 112"/>
          <xdr:cNvSpPr txBox="1"/>
        </xdr:nvSpPr>
        <xdr:spPr>
          <a:xfrm>
            <a:off x="2314575" y="66888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114300</xdr:colOff>
      <xdr:row>68</xdr:row>
      <xdr:rowOff>145140</xdr:rowOff>
    </xdr:from>
    <xdr:to>
      <xdr:col>13</xdr:col>
      <xdr:colOff>590550</xdr:colOff>
      <xdr:row>70</xdr:row>
      <xdr:rowOff>137958</xdr:rowOff>
    </xdr:to>
    <xdr:grpSp>
      <xdr:nvGrpSpPr>
        <xdr:cNvPr id="7" name="グループ化 6"/>
        <xdr:cNvGrpSpPr/>
      </xdr:nvGrpSpPr>
      <xdr:grpSpPr>
        <a:xfrm>
          <a:off x="1771650" y="12756240"/>
          <a:ext cx="7096125" cy="478593"/>
          <a:chOff x="1771650" y="12756240"/>
          <a:chExt cx="7096125" cy="478593"/>
        </a:xfrm>
      </xdr:grpSpPr>
      <xdr:sp macro="" textlink="$S$2">
        <xdr:nvSpPr>
          <xdr:cNvPr id="115" name="テキスト ボックス 114"/>
          <xdr:cNvSpPr txBox="1"/>
        </xdr:nvSpPr>
        <xdr:spPr>
          <a:xfrm>
            <a:off x="4574996" y="12756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17" name="テキスト ボックス 116"/>
          <xdr:cNvSpPr txBox="1"/>
        </xdr:nvSpPr>
        <xdr:spPr>
          <a:xfrm>
            <a:off x="6235342" y="12756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18" name="テキスト ボックス 117"/>
          <xdr:cNvSpPr txBox="1"/>
        </xdr:nvSpPr>
        <xdr:spPr>
          <a:xfrm>
            <a:off x="7332189" y="127776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19" name="テキスト ボックス 118"/>
          <xdr:cNvSpPr txBox="1"/>
        </xdr:nvSpPr>
        <xdr:spPr>
          <a:xfrm>
            <a:off x="8362271" y="12756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1" name="テキスト ボックス 120"/>
          <xdr:cNvSpPr txBox="1"/>
        </xdr:nvSpPr>
        <xdr:spPr>
          <a:xfrm>
            <a:off x="2314575" y="127562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104775</xdr:colOff>
      <xdr:row>99</xdr:row>
      <xdr:rowOff>145140</xdr:rowOff>
    </xdr:from>
    <xdr:to>
      <xdr:col>13</xdr:col>
      <xdr:colOff>628650</xdr:colOff>
      <xdr:row>101</xdr:row>
      <xdr:rowOff>137958</xdr:rowOff>
    </xdr:to>
    <xdr:grpSp>
      <xdr:nvGrpSpPr>
        <xdr:cNvPr id="9" name="グループ化 8"/>
        <xdr:cNvGrpSpPr/>
      </xdr:nvGrpSpPr>
      <xdr:grpSpPr>
        <a:xfrm>
          <a:off x="1762125" y="19014165"/>
          <a:ext cx="7143750" cy="478593"/>
          <a:chOff x="1809750" y="19014165"/>
          <a:chExt cx="7096125" cy="478593"/>
        </a:xfrm>
      </xdr:grpSpPr>
      <xdr:sp macro="" textlink="$S$2">
        <xdr:nvSpPr>
          <xdr:cNvPr id="123" name="テキスト ボックス 122"/>
          <xdr:cNvSpPr txBox="1"/>
        </xdr:nvSpPr>
        <xdr:spPr>
          <a:xfrm>
            <a:off x="4565471" y="19014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25" name="テキスト ボックス 124"/>
          <xdr:cNvSpPr txBox="1"/>
        </xdr:nvSpPr>
        <xdr:spPr>
          <a:xfrm>
            <a:off x="6273442" y="19014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126" name="テキスト ボックス 125"/>
          <xdr:cNvSpPr txBox="1"/>
        </xdr:nvSpPr>
        <xdr:spPr>
          <a:xfrm>
            <a:off x="7370289" y="190356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127" name="テキスト ボックス 126"/>
          <xdr:cNvSpPr txBox="1"/>
        </xdr:nvSpPr>
        <xdr:spPr>
          <a:xfrm>
            <a:off x="8400371" y="19014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9" name="テキスト ボックス 128"/>
          <xdr:cNvSpPr txBox="1"/>
        </xdr:nvSpPr>
        <xdr:spPr>
          <a:xfrm>
            <a:off x="2352675" y="19014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38100</xdr:colOff>
      <xdr:row>1</xdr:row>
      <xdr:rowOff>145140</xdr:rowOff>
    </xdr:from>
    <xdr:to>
      <xdr:col>13</xdr:col>
      <xdr:colOff>628650</xdr:colOff>
      <xdr:row>3</xdr:row>
      <xdr:rowOff>137958</xdr:rowOff>
    </xdr:to>
    <xdr:grpSp>
      <xdr:nvGrpSpPr>
        <xdr:cNvPr id="4" name="グループ化 3"/>
        <xdr:cNvGrpSpPr/>
      </xdr:nvGrpSpPr>
      <xdr:grpSpPr>
        <a:xfrm>
          <a:off x="1695450" y="383265"/>
          <a:ext cx="7210425" cy="478593"/>
          <a:chOff x="1809750" y="383265"/>
          <a:chExt cx="7096125" cy="478593"/>
        </a:xfrm>
      </xdr:grpSpPr>
      <xdr:sp macro="" textlink="$S$2">
        <xdr:nvSpPr>
          <xdr:cNvPr id="35" name="テキスト ボックス 34"/>
          <xdr:cNvSpPr txBox="1"/>
        </xdr:nvSpPr>
        <xdr:spPr>
          <a:xfrm>
            <a:off x="45654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75D23D-2634-4A5C-965A-AA04ADBFD9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36" name="テキスト ボックス 35"/>
          <xdr:cNvSpPr txBox="1"/>
        </xdr:nvSpPr>
        <xdr:spPr>
          <a:xfrm>
            <a:off x="5176594"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D5412B-4D87-45A0-8D95-A926A54AE7E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73442"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6CEE86-6048-4384-8382-BAB525ED8D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38" name="テキスト ボックス 37"/>
          <xdr:cNvSpPr txBox="1"/>
        </xdr:nvSpPr>
        <xdr:spPr>
          <a:xfrm>
            <a:off x="7370289" y="4047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E33420-82AC-44E9-8390-D001BB577E03}"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39" name="テキスト ボックス 38"/>
          <xdr:cNvSpPr txBox="1"/>
        </xdr:nvSpPr>
        <xdr:spPr>
          <a:xfrm>
            <a:off x="840037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6A6E9D-6C06-46B9-9443-C6F753AE62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0" name="テキスト ボックス 39"/>
          <xdr:cNvSpPr txBox="1"/>
        </xdr:nvSpPr>
        <xdr:spPr>
          <a:xfrm>
            <a:off x="2935211"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5A9BDE5-2F00-4DC5-83EC-3473428989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2343150" y="3832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D8EBFE-1182-4C5A-B8DB-696ADC791C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2</xdr:col>
      <xdr:colOff>171450</xdr:colOff>
      <xdr:row>34</xdr:row>
      <xdr:rowOff>145140</xdr:rowOff>
    </xdr:from>
    <xdr:to>
      <xdr:col>13</xdr:col>
      <xdr:colOff>628650</xdr:colOff>
      <xdr:row>36</xdr:row>
      <xdr:rowOff>137958</xdr:rowOff>
    </xdr:to>
    <xdr:grpSp>
      <xdr:nvGrpSpPr>
        <xdr:cNvPr id="3" name="グループ化 2"/>
        <xdr:cNvGrpSpPr/>
      </xdr:nvGrpSpPr>
      <xdr:grpSpPr>
        <a:xfrm>
          <a:off x="1638300" y="6517365"/>
          <a:ext cx="7267575" cy="478593"/>
          <a:chOff x="1809750" y="6517365"/>
          <a:chExt cx="7096125" cy="478593"/>
        </a:xfrm>
      </xdr:grpSpPr>
      <xdr:sp macro="" textlink="$S$2">
        <xdr:nvSpPr>
          <xdr:cNvPr id="43" name="テキスト ボックス 42"/>
          <xdr:cNvSpPr txBox="1"/>
        </xdr:nvSpPr>
        <xdr:spPr>
          <a:xfrm>
            <a:off x="4555946" y="65173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75D23D-2634-4A5C-965A-AA04ADBFD9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76594" y="65173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D5412B-4D87-45A0-8D95-A926A54AE7E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73442" y="65173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6CEE86-6048-4384-8382-BAB525ED8D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46" name="テキスト ボックス 45"/>
          <xdr:cNvSpPr txBox="1"/>
        </xdr:nvSpPr>
        <xdr:spPr>
          <a:xfrm>
            <a:off x="7370289" y="65388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E33420-82AC-44E9-8390-D001BB577E03}"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47" name="テキスト ボックス 46"/>
          <xdr:cNvSpPr txBox="1"/>
        </xdr:nvSpPr>
        <xdr:spPr>
          <a:xfrm>
            <a:off x="8400371" y="65173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6A6E9D-6C06-46B9-9443-C6F753AE62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35211" y="65173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5A9BDE5-2F00-4DC5-83EC-3473428989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2324100" y="65173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D8EBFE-1182-4C5A-B8DB-696ADC791C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2</xdr:col>
      <xdr:colOff>142876</xdr:colOff>
      <xdr:row>67</xdr:row>
      <xdr:rowOff>145140</xdr:rowOff>
    </xdr:from>
    <xdr:to>
      <xdr:col>13</xdr:col>
      <xdr:colOff>628651</xdr:colOff>
      <xdr:row>69</xdr:row>
      <xdr:rowOff>137958</xdr:rowOff>
    </xdr:to>
    <xdr:grpSp>
      <xdr:nvGrpSpPr>
        <xdr:cNvPr id="2" name="グループ化 1"/>
        <xdr:cNvGrpSpPr/>
      </xdr:nvGrpSpPr>
      <xdr:grpSpPr>
        <a:xfrm>
          <a:off x="1609726" y="12651465"/>
          <a:ext cx="7296150" cy="478593"/>
          <a:chOff x="1809750" y="12651465"/>
          <a:chExt cx="7096125" cy="478593"/>
        </a:xfrm>
      </xdr:grpSpPr>
      <xdr:sp macro="" textlink="$S$2">
        <xdr:nvSpPr>
          <xdr:cNvPr id="51" name="テキスト ボックス 50"/>
          <xdr:cNvSpPr txBox="1"/>
        </xdr:nvSpPr>
        <xdr:spPr>
          <a:xfrm>
            <a:off x="4584521" y="126514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75D23D-2634-4A5C-965A-AA04ADBFD9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73442" y="126514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6CEE86-6048-4384-8382-BAB525ED8D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54" name="テキスト ボックス 53"/>
          <xdr:cNvSpPr txBox="1"/>
        </xdr:nvSpPr>
        <xdr:spPr>
          <a:xfrm>
            <a:off x="7370289" y="126729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E33420-82AC-44E9-8390-D001BB577E03}"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55" name="テキスト ボックス 54"/>
          <xdr:cNvSpPr txBox="1"/>
        </xdr:nvSpPr>
        <xdr:spPr>
          <a:xfrm>
            <a:off x="8400371" y="126514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6A6E9D-6C06-46B9-9443-C6F753AE62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2324100" y="126514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D8EBFE-1182-4C5A-B8DB-696ADC791C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114300</xdr:colOff>
      <xdr:row>1</xdr:row>
      <xdr:rowOff>145140</xdr:rowOff>
    </xdr:from>
    <xdr:to>
      <xdr:col>13</xdr:col>
      <xdr:colOff>600075</xdr:colOff>
      <xdr:row>3</xdr:row>
      <xdr:rowOff>137958</xdr:rowOff>
    </xdr:to>
    <xdr:grpSp>
      <xdr:nvGrpSpPr>
        <xdr:cNvPr id="2" name="グループ化 1"/>
        <xdr:cNvGrpSpPr/>
      </xdr:nvGrpSpPr>
      <xdr:grpSpPr>
        <a:xfrm>
          <a:off x="1771650" y="383265"/>
          <a:ext cx="7105650" cy="478593"/>
          <a:chOff x="1809750" y="392790"/>
          <a:chExt cx="7096125" cy="478593"/>
        </a:xfrm>
      </xdr:grpSpPr>
      <xdr:sp macro="" textlink="$S$2">
        <xdr:nvSpPr>
          <xdr:cNvPr id="59" name="テキスト ボックス 58"/>
          <xdr:cNvSpPr txBox="1"/>
        </xdr:nvSpPr>
        <xdr:spPr>
          <a:xfrm>
            <a:off x="4555946"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497D22-2498-4AB1-850C-37C75A57E9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73442"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076C677-D02F-4D0C-935C-E594AA745B5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62" name="テキスト ボックス 61"/>
          <xdr:cNvSpPr txBox="1"/>
        </xdr:nvSpPr>
        <xdr:spPr>
          <a:xfrm>
            <a:off x="7370289" y="4142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DCA6AC-816D-462C-A015-9D7DD820D16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63" name="テキスト ボックス 62"/>
          <xdr:cNvSpPr txBox="1"/>
        </xdr:nvSpPr>
        <xdr:spPr>
          <a:xfrm>
            <a:off x="8400371"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A7BBA-CD62-472D-A076-06A507FF27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2352675" y="3927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288F59-76B7-4BCA-A3B1-B1136A08F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161924</xdr:colOff>
      <xdr:row>35</xdr:row>
      <xdr:rowOff>154665</xdr:rowOff>
    </xdr:from>
    <xdr:to>
      <xdr:col>13</xdr:col>
      <xdr:colOff>628650</xdr:colOff>
      <xdr:row>37</xdr:row>
      <xdr:rowOff>147483</xdr:rowOff>
    </xdr:to>
    <xdr:grpSp>
      <xdr:nvGrpSpPr>
        <xdr:cNvPr id="4" name="グループ化 3"/>
        <xdr:cNvGrpSpPr/>
      </xdr:nvGrpSpPr>
      <xdr:grpSpPr>
        <a:xfrm>
          <a:off x="1819274" y="6622140"/>
          <a:ext cx="7086601" cy="478593"/>
          <a:chOff x="1809750" y="6622140"/>
          <a:chExt cx="7096125" cy="478593"/>
        </a:xfrm>
      </xdr:grpSpPr>
      <xdr:sp macro="" textlink="$S$2">
        <xdr:nvSpPr>
          <xdr:cNvPr id="67" name="テキスト ボックス 66"/>
          <xdr:cNvSpPr txBox="1"/>
        </xdr:nvSpPr>
        <xdr:spPr>
          <a:xfrm>
            <a:off x="4584521"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497D22-2498-4AB1-850C-37C75A57E9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273442"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076C677-D02F-4D0C-935C-E594AA745B5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70" name="テキスト ボックス 69"/>
          <xdr:cNvSpPr txBox="1"/>
        </xdr:nvSpPr>
        <xdr:spPr>
          <a:xfrm>
            <a:off x="7370289" y="66435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DCA6AC-816D-462C-A015-9D7DD820D16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71" name="テキスト ボックス 70"/>
          <xdr:cNvSpPr txBox="1"/>
        </xdr:nvSpPr>
        <xdr:spPr>
          <a:xfrm>
            <a:off x="8400371"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A7BBA-CD62-472D-A076-06A507FF27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2324100" y="66221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288F59-76B7-4BCA-A3B1-B1136A08F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76200</xdr:colOff>
      <xdr:row>65</xdr:row>
      <xdr:rowOff>154665</xdr:rowOff>
    </xdr:from>
    <xdr:to>
      <xdr:col>13</xdr:col>
      <xdr:colOff>628650</xdr:colOff>
      <xdr:row>67</xdr:row>
      <xdr:rowOff>147483</xdr:rowOff>
    </xdr:to>
    <xdr:grpSp>
      <xdr:nvGrpSpPr>
        <xdr:cNvPr id="3" name="グループ化 2"/>
        <xdr:cNvGrpSpPr/>
      </xdr:nvGrpSpPr>
      <xdr:grpSpPr>
        <a:xfrm>
          <a:off x="1733550" y="12241890"/>
          <a:ext cx="7172325" cy="478593"/>
          <a:chOff x="1809750" y="12241890"/>
          <a:chExt cx="7096125" cy="478593"/>
        </a:xfrm>
      </xdr:grpSpPr>
      <xdr:sp macro="" textlink="$S$2">
        <xdr:nvSpPr>
          <xdr:cNvPr id="75" name="テキスト ボックス 74"/>
          <xdr:cNvSpPr txBox="1"/>
        </xdr:nvSpPr>
        <xdr:spPr>
          <a:xfrm>
            <a:off x="4555946" y="12241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497D22-2498-4AB1-850C-37C75A57E9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273442" y="12241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076C677-D02F-4D0C-935C-E594AA745B5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2">
        <xdr:nvSpPr>
          <xdr:cNvPr id="78" name="テキスト ボックス 77"/>
          <xdr:cNvSpPr txBox="1"/>
        </xdr:nvSpPr>
        <xdr:spPr>
          <a:xfrm>
            <a:off x="7370289" y="122633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DCA6AC-816D-462C-A015-9D7DD820D16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W$2">
        <xdr:nvSpPr>
          <xdr:cNvPr id="79" name="テキスト ボックス 78"/>
          <xdr:cNvSpPr txBox="1"/>
        </xdr:nvSpPr>
        <xdr:spPr>
          <a:xfrm>
            <a:off x="8400371" y="12241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A7BBA-CD62-472D-A076-06A507FF27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2343150" y="12241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288F59-76B7-4BCA-A3B1-B1136A08F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view="pageBreakPreview" zoomScale="93" zoomScaleNormal="100" zoomScaleSheetLayoutView="93" workbookViewId="0">
      <selection activeCell="O4" sqref="O4:O19"/>
    </sheetView>
  </sheetViews>
  <sheetFormatPr defaultRowHeight="13.5"/>
  <cols>
    <col min="1" max="2" width="2.75" style="82" customWidth="1"/>
    <col min="3" max="3" width="6.875" style="82" customWidth="1"/>
    <col min="4" max="4" width="17.5" style="82" customWidth="1"/>
    <col min="5" max="5" width="3" style="82" customWidth="1"/>
    <col min="6" max="7" width="3.625" style="83" customWidth="1"/>
    <col min="8" max="9" width="2.75" style="82" customWidth="1"/>
    <col min="10" max="10" width="6.75" style="82" customWidth="1"/>
    <col min="11" max="11" width="17.5" style="82" customWidth="1"/>
    <col min="12" max="12" width="3" style="82" customWidth="1"/>
    <col min="13" max="14" width="3.625" style="83" customWidth="1"/>
    <col min="15" max="16" width="2.75" style="82" customWidth="1"/>
    <col min="17" max="17" width="6.875" style="82" customWidth="1"/>
    <col min="18" max="18" width="17.5" style="82" customWidth="1"/>
    <col min="19" max="19" width="3" style="82" customWidth="1"/>
    <col min="20" max="21" width="3.625" style="83" customWidth="1"/>
    <col min="22" max="23" width="15.625" style="82" customWidth="1"/>
    <col min="24" max="16384" width="9" style="82"/>
  </cols>
  <sheetData>
    <row r="1" spans="1:21" ht="21.75" customHeight="1">
      <c r="A1" s="85"/>
      <c r="B1" s="152" t="s">
        <v>857</v>
      </c>
      <c r="C1" s="152"/>
      <c r="D1" s="85"/>
      <c r="E1" s="85"/>
      <c r="H1" s="85"/>
      <c r="I1" s="85"/>
      <c r="J1" s="85"/>
      <c r="K1" s="85"/>
      <c r="L1" s="85"/>
      <c r="O1" s="85"/>
      <c r="P1" s="85"/>
      <c r="Q1" s="85"/>
      <c r="R1" s="84"/>
      <c r="S1" s="85"/>
    </row>
    <row r="2" spans="1:21" ht="13.5" customHeight="1">
      <c r="A2" s="179"/>
      <c r="B2" s="181" t="s">
        <v>838</v>
      </c>
      <c r="C2" s="179" t="s">
        <v>809</v>
      </c>
      <c r="D2" s="179" t="s">
        <v>808</v>
      </c>
      <c r="E2" s="181" t="s">
        <v>837</v>
      </c>
      <c r="F2" s="162" t="s">
        <v>836</v>
      </c>
      <c r="G2" s="163"/>
      <c r="H2" s="179"/>
      <c r="I2" s="181" t="s">
        <v>838</v>
      </c>
      <c r="J2" s="179" t="s">
        <v>809</v>
      </c>
      <c r="K2" s="179" t="s">
        <v>808</v>
      </c>
      <c r="L2" s="181" t="s">
        <v>837</v>
      </c>
      <c r="M2" s="162" t="s">
        <v>836</v>
      </c>
      <c r="N2" s="163"/>
      <c r="O2" s="179"/>
      <c r="P2" s="181" t="s">
        <v>838</v>
      </c>
      <c r="Q2" s="179" t="s">
        <v>809</v>
      </c>
      <c r="R2" s="179" t="s">
        <v>808</v>
      </c>
      <c r="S2" s="181" t="s">
        <v>837</v>
      </c>
      <c r="T2" s="162" t="s">
        <v>836</v>
      </c>
      <c r="U2" s="163"/>
    </row>
    <row r="3" spans="1:21">
      <c r="A3" s="180"/>
      <c r="B3" s="182"/>
      <c r="C3" s="180"/>
      <c r="D3" s="180"/>
      <c r="E3" s="182"/>
      <c r="F3" s="119" t="s">
        <v>834</v>
      </c>
      <c r="G3" s="120" t="s">
        <v>835</v>
      </c>
      <c r="H3" s="180"/>
      <c r="I3" s="182"/>
      <c r="J3" s="180"/>
      <c r="K3" s="180"/>
      <c r="L3" s="182"/>
      <c r="M3" s="119" t="s">
        <v>834</v>
      </c>
      <c r="N3" s="120" t="s">
        <v>835</v>
      </c>
      <c r="O3" s="180"/>
      <c r="P3" s="182"/>
      <c r="Q3" s="180"/>
      <c r="R3" s="180"/>
      <c r="S3" s="182"/>
      <c r="T3" s="119" t="s">
        <v>834</v>
      </c>
      <c r="U3" s="120" t="s">
        <v>835</v>
      </c>
    </row>
    <row r="4" spans="1:21" ht="22.5" customHeight="1">
      <c r="A4" s="176" t="s">
        <v>807</v>
      </c>
      <c r="B4" s="168" t="s">
        <v>810</v>
      </c>
      <c r="C4" s="174" t="s">
        <v>806</v>
      </c>
      <c r="D4" s="172" t="s">
        <v>805</v>
      </c>
      <c r="E4" s="164" t="s">
        <v>166</v>
      </c>
      <c r="F4" s="166" t="str">
        <f>IF(E4="〇",'⓷'!P3,"-")</f>
        <v>-</v>
      </c>
      <c r="G4" s="167"/>
      <c r="H4" s="176" t="s">
        <v>804</v>
      </c>
      <c r="I4" s="168" t="s">
        <v>818</v>
      </c>
      <c r="J4" s="183" t="s">
        <v>803</v>
      </c>
      <c r="K4" s="172" t="s">
        <v>802</v>
      </c>
      <c r="L4" s="164" t="s">
        <v>166</v>
      </c>
      <c r="M4" s="166" t="str">
        <f>IF(L4="〇",⑪!P2,"-")</f>
        <v>-</v>
      </c>
      <c r="N4" s="167"/>
      <c r="O4" s="176" t="s">
        <v>801</v>
      </c>
      <c r="P4" s="168" t="s">
        <v>826</v>
      </c>
      <c r="Q4" s="170" t="s">
        <v>800</v>
      </c>
      <c r="R4" s="172" t="s">
        <v>799</v>
      </c>
      <c r="S4" s="164" t="s">
        <v>166</v>
      </c>
      <c r="T4" s="166" t="str">
        <f>IF(S4="〇",⑲!P2,"-")</f>
        <v>-</v>
      </c>
      <c r="U4" s="167"/>
    </row>
    <row r="5" spans="1:21" ht="22.5" customHeight="1">
      <c r="A5" s="177"/>
      <c r="B5" s="169"/>
      <c r="C5" s="175"/>
      <c r="D5" s="173"/>
      <c r="E5" s="165"/>
      <c r="F5" s="117" t="str">
        <f>IF(F4="-","-",'⓷'!Q53)</f>
        <v>-</v>
      </c>
      <c r="G5" s="118" t="str">
        <f>IF(F4="-","-",'⓷'!U53)</f>
        <v>-</v>
      </c>
      <c r="H5" s="177"/>
      <c r="I5" s="169"/>
      <c r="J5" s="184"/>
      <c r="K5" s="173"/>
      <c r="L5" s="165"/>
      <c r="M5" s="117" t="str">
        <f>IF(M4="-","-",⑪!Q67)</f>
        <v>-</v>
      </c>
      <c r="N5" s="118" t="str">
        <f>IF(M4="-","-",⑪!U67)</f>
        <v>-</v>
      </c>
      <c r="O5" s="177"/>
      <c r="P5" s="169"/>
      <c r="Q5" s="171"/>
      <c r="R5" s="173"/>
      <c r="S5" s="165"/>
      <c r="T5" s="117" t="str">
        <f>IF(T4="-","-",⑲!Q36)</f>
        <v>-</v>
      </c>
      <c r="U5" s="118" t="str">
        <f>IF(T4="-","-",⑲!U36)</f>
        <v>-</v>
      </c>
    </row>
    <row r="6" spans="1:21" ht="29.25" customHeight="1">
      <c r="A6" s="177"/>
      <c r="B6" s="168" t="s">
        <v>811</v>
      </c>
      <c r="C6" s="174" t="s">
        <v>798</v>
      </c>
      <c r="D6" s="172" t="s">
        <v>797</v>
      </c>
      <c r="E6" s="164" t="s">
        <v>166</v>
      </c>
      <c r="F6" s="166" t="str">
        <f>IF(E6="〇",④!P3,"-")</f>
        <v>-</v>
      </c>
      <c r="G6" s="167"/>
      <c r="H6" s="177"/>
      <c r="I6" s="168" t="s">
        <v>819</v>
      </c>
      <c r="J6" s="174" t="s">
        <v>796</v>
      </c>
      <c r="K6" s="172" t="s">
        <v>795</v>
      </c>
      <c r="L6" s="164" t="s">
        <v>166</v>
      </c>
      <c r="M6" s="166" t="str">
        <f>IF(L6="〇",⑫!P2,"-")</f>
        <v>-</v>
      </c>
      <c r="N6" s="167"/>
      <c r="O6" s="177"/>
      <c r="P6" s="168" t="s">
        <v>827</v>
      </c>
      <c r="Q6" s="183" t="s">
        <v>794</v>
      </c>
      <c r="R6" s="172" t="s">
        <v>793</v>
      </c>
      <c r="S6" s="164" t="s">
        <v>166</v>
      </c>
      <c r="T6" s="166" t="str">
        <f>IF(S6="〇",⑳!P2,"-")</f>
        <v>-</v>
      </c>
      <c r="U6" s="167"/>
    </row>
    <row r="7" spans="1:21" ht="29.25" customHeight="1">
      <c r="A7" s="177"/>
      <c r="B7" s="169"/>
      <c r="C7" s="175"/>
      <c r="D7" s="173"/>
      <c r="E7" s="165"/>
      <c r="F7" s="117" t="str">
        <f>IF(F6="-","-",④!Q51)</f>
        <v>-</v>
      </c>
      <c r="G7" s="118" t="str">
        <f>IF(F6="-","-",④!U51)</f>
        <v>-</v>
      </c>
      <c r="H7" s="177"/>
      <c r="I7" s="169"/>
      <c r="J7" s="175"/>
      <c r="K7" s="173"/>
      <c r="L7" s="165"/>
      <c r="M7" s="117" t="str">
        <f>IF(M6="-","-",⑫!Q64)</f>
        <v>-</v>
      </c>
      <c r="N7" s="118" t="str">
        <f>IF(M6="-","-",⑫!U64)</f>
        <v>-</v>
      </c>
      <c r="O7" s="177"/>
      <c r="P7" s="169"/>
      <c r="Q7" s="184"/>
      <c r="R7" s="173"/>
      <c r="S7" s="165"/>
      <c r="T7" s="117" t="str">
        <f>IF(T6="-","-",⑳!Q104)</f>
        <v>-</v>
      </c>
      <c r="U7" s="118" t="str">
        <f>IF(T6="-","-",⑳!U104)</f>
        <v>-</v>
      </c>
    </row>
    <row r="8" spans="1:21" ht="24" customHeight="1">
      <c r="A8" s="177"/>
      <c r="B8" s="168" t="s">
        <v>812</v>
      </c>
      <c r="C8" s="174" t="s">
        <v>792</v>
      </c>
      <c r="D8" s="172" t="s">
        <v>791</v>
      </c>
      <c r="E8" s="164" t="s">
        <v>166</v>
      </c>
      <c r="F8" s="166" t="str">
        <f>IF(E8="〇",⑤!P2,"-")</f>
        <v>-</v>
      </c>
      <c r="G8" s="167"/>
      <c r="H8" s="177"/>
      <c r="I8" s="168" t="s">
        <v>820</v>
      </c>
      <c r="J8" s="174" t="s">
        <v>790</v>
      </c>
      <c r="K8" s="172" t="s">
        <v>789</v>
      </c>
      <c r="L8" s="164" t="s">
        <v>166</v>
      </c>
      <c r="M8" s="166" t="str">
        <f>IF(L8="〇",⑬!P2,"-")</f>
        <v>-</v>
      </c>
      <c r="N8" s="167"/>
      <c r="O8" s="177"/>
      <c r="P8" s="168" t="s">
        <v>828</v>
      </c>
      <c r="Q8" s="174" t="s">
        <v>788</v>
      </c>
      <c r="R8" s="172" t="s">
        <v>787</v>
      </c>
      <c r="S8" s="164" t="s">
        <v>166</v>
      </c>
      <c r="T8" s="166" t="str">
        <f>IF(S8="〇",'㉑'!P2,"-")</f>
        <v>-</v>
      </c>
      <c r="U8" s="167"/>
    </row>
    <row r="9" spans="1:21" ht="24" customHeight="1">
      <c r="A9" s="177"/>
      <c r="B9" s="169"/>
      <c r="C9" s="175"/>
      <c r="D9" s="173"/>
      <c r="E9" s="165"/>
      <c r="F9" s="117" t="str">
        <f>IF(F8="-","-",⑤!Q43)</f>
        <v>-</v>
      </c>
      <c r="G9" s="118" t="str">
        <f>IF(F8="-","-",⑤!U43)</f>
        <v>-</v>
      </c>
      <c r="H9" s="177"/>
      <c r="I9" s="169"/>
      <c r="J9" s="175"/>
      <c r="K9" s="173"/>
      <c r="L9" s="165"/>
      <c r="M9" s="117" t="str">
        <f>IF(M8="-","-",⑬!Q37)</f>
        <v>-</v>
      </c>
      <c r="N9" s="118" t="str">
        <f>IF(M8="-","-",⑬!U37)</f>
        <v>-</v>
      </c>
      <c r="O9" s="177"/>
      <c r="P9" s="169"/>
      <c r="Q9" s="175"/>
      <c r="R9" s="173"/>
      <c r="S9" s="165"/>
      <c r="T9" s="117" t="str">
        <f>IF(T8="-","-",'㉑'!Q41)</f>
        <v>-</v>
      </c>
      <c r="U9" s="118" t="str">
        <f>IF(T8="-","-",'㉑'!U41)</f>
        <v>-</v>
      </c>
    </row>
    <row r="10" spans="1:21" ht="24" customHeight="1">
      <c r="A10" s="177"/>
      <c r="B10" s="168" t="s">
        <v>813</v>
      </c>
      <c r="C10" s="174" t="s">
        <v>786</v>
      </c>
      <c r="D10" s="172" t="s">
        <v>785</v>
      </c>
      <c r="E10" s="164" t="s">
        <v>166</v>
      </c>
      <c r="F10" s="166" t="str">
        <f>IF(E10="〇",⑥!P2,"-")</f>
        <v>-</v>
      </c>
      <c r="G10" s="167"/>
      <c r="H10" s="177"/>
      <c r="I10" s="168" t="s">
        <v>821</v>
      </c>
      <c r="J10" s="174" t="s">
        <v>784</v>
      </c>
      <c r="K10" s="172" t="s">
        <v>783</v>
      </c>
      <c r="L10" s="164" t="s">
        <v>166</v>
      </c>
      <c r="M10" s="166" t="str">
        <f>IF(L10="〇",⑭!P2,"-")</f>
        <v>-</v>
      </c>
      <c r="N10" s="167"/>
      <c r="O10" s="177"/>
      <c r="P10" s="168" t="s">
        <v>829</v>
      </c>
      <c r="Q10" s="174" t="s">
        <v>782</v>
      </c>
      <c r="R10" s="172" t="s">
        <v>781</v>
      </c>
      <c r="S10" s="164" t="s">
        <v>166</v>
      </c>
      <c r="T10" s="166" t="str">
        <f>IF(S10="〇",'㉒'!P2,"-")</f>
        <v>-</v>
      </c>
      <c r="U10" s="167"/>
    </row>
    <row r="11" spans="1:21" ht="24" customHeight="1">
      <c r="A11" s="177"/>
      <c r="B11" s="169"/>
      <c r="C11" s="175"/>
      <c r="D11" s="173"/>
      <c r="E11" s="165"/>
      <c r="F11" s="117" t="str">
        <f>IF(F10="-","-",⑥!Q65)</f>
        <v>-</v>
      </c>
      <c r="G11" s="118" t="str">
        <f>IF(F10="-","-",⑥!U65)</f>
        <v>-</v>
      </c>
      <c r="H11" s="177"/>
      <c r="I11" s="169"/>
      <c r="J11" s="175"/>
      <c r="K11" s="173"/>
      <c r="L11" s="165"/>
      <c r="M11" s="117" t="str">
        <f>IF(M10="-","-",⑭!Q52)</f>
        <v>-</v>
      </c>
      <c r="N11" s="118" t="str">
        <f>IF(M10="-","-",⑭!U52)</f>
        <v>-</v>
      </c>
      <c r="O11" s="177"/>
      <c r="P11" s="169"/>
      <c r="Q11" s="175"/>
      <c r="R11" s="173"/>
      <c r="S11" s="165"/>
      <c r="T11" s="117" t="str">
        <f>IF(T10="-","-",'㉒'!Q34)</f>
        <v>-</v>
      </c>
      <c r="U11" s="118" t="str">
        <f>IF(T10="-","-",'㉒'!U34)</f>
        <v>-</v>
      </c>
    </row>
    <row r="12" spans="1:21" ht="24" customHeight="1">
      <c r="A12" s="177"/>
      <c r="B12" s="168" t="s">
        <v>814</v>
      </c>
      <c r="C12" s="174" t="s">
        <v>780</v>
      </c>
      <c r="D12" s="172" t="s">
        <v>779</v>
      </c>
      <c r="E12" s="164" t="s">
        <v>166</v>
      </c>
      <c r="F12" s="166" t="str">
        <f>IF(E12="〇",⑦!P2,"-")</f>
        <v>-</v>
      </c>
      <c r="G12" s="167"/>
      <c r="H12" s="177"/>
      <c r="I12" s="168" t="s">
        <v>822</v>
      </c>
      <c r="J12" s="174" t="s">
        <v>778</v>
      </c>
      <c r="K12" s="172" t="s">
        <v>777</v>
      </c>
      <c r="L12" s="164" t="s">
        <v>166</v>
      </c>
      <c r="M12" s="166" t="str">
        <f>IF(L12="〇",⑮!P2,"-")</f>
        <v>-</v>
      </c>
      <c r="N12" s="167"/>
      <c r="O12" s="177"/>
      <c r="P12" s="168" t="s">
        <v>830</v>
      </c>
      <c r="Q12" s="174" t="s">
        <v>776</v>
      </c>
      <c r="R12" s="172" t="s">
        <v>775</v>
      </c>
      <c r="S12" s="164" t="s">
        <v>166</v>
      </c>
      <c r="T12" s="166" t="str">
        <f>IF(S12="〇",'㉓'!P2,"-")</f>
        <v>-</v>
      </c>
      <c r="U12" s="167"/>
    </row>
    <row r="13" spans="1:21" ht="24" customHeight="1">
      <c r="A13" s="177"/>
      <c r="B13" s="169"/>
      <c r="C13" s="175"/>
      <c r="D13" s="173"/>
      <c r="E13" s="165"/>
      <c r="F13" s="117" t="str">
        <f>IF(F12="-","-",⑦!Q68)</f>
        <v>-</v>
      </c>
      <c r="G13" s="118" t="str">
        <f>IF(F12="-","-",⑦!U68)</f>
        <v>-</v>
      </c>
      <c r="H13" s="177"/>
      <c r="I13" s="169"/>
      <c r="J13" s="175"/>
      <c r="K13" s="173"/>
      <c r="L13" s="165"/>
      <c r="M13" s="117" t="str">
        <f>IF(M12="-","-",⑮!Q20)</f>
        <v>-</v>
      </c>
      <c r="N13" s="118" t="str">
        <f>IF(M12="-","-",⑮!U20)</f>
        <v>-</v>
      </c>
      <c r="O13" s="177"/>
      <c r="P13" s="169"/>
      <c r="Q13" s="175"/>
      <c r="R13" s="173"/>
      <c r="S13" s="165"/>
      <c r="T13" s="117" t="str">
        <f>IF(T12="-","-",'㉓'!Q40)</f>
        <v>-</v>
      </c>
      <c r="U13" s="118" t="str">
        <f>IF(T12="-","-",'㉓'!U40)</f>
        <v>-</v>
      </c>
    </row>
    <row r="14" spans="1:21" ht="26.25" customHeight="1">
      <c r="A14" s="177"/>
      <c r="B14" s="168" t="s">
        <v>815</v>
      </c>
      <c r="C14" s="174" t="s">
        <v>774</v>
      </c>
      <c r="D14" s="172" t="s">
        <v>773</v>
      </c>
      <c r="E14" s="164" t="s">
        <v>166</v>
      </c>
      <c r="F14" s="166" t="str">
        <f>IF(E14="〇",⑧!P2,"-")</f>
        <v>-</v>
      </c>
      <c r="G14" s="167"/>
      <c r="H14" s="177"/>
      <c r="I14" s="168" t="s">
        <v>823</v>
      </c>
      <c r="J14" s="174" t="s">
        <v>772</v>
      </c>
      <c r="K14" s="172" t="s">
        <v>771</v>
      </c>
      <c r="L14" s="164" t="s">
        <v>166</v>
      </c>
      <c r="M14" s="166" t="str">
        <f>IF(L14="〇",⑯!P2,"-")</f>
        <v>-</v>
      </c>
      <c r="N14" s="167"/>
      <c r="O14" s="177"/>
      <c r="P14" s="168" t="s">
        <v>831</v>
      </c>
      <c r="Q14" s="174" t="s">
        <v>770</v>
      </c>
      <c r="R14" s="172" t="s">
        <v>769</v>
      </c>
      <c r="S14" s="164" t="s">
        <v>166</v>
      </c>
      <c r="T14" s="166" t="str">
        <f>IF(S14="〇",'㉔'!P2,"-")</f>
        <v>-</v>
      </c>
      <c r="U14" s="167"/>
    </row>
    <row r="15" spans="1:21" ht="26.25" customHeight="1">
      <c r="A15" s="177"/>
      <c r="B15" s="169"/>
      <c r="C15" s="175"/>
      <c r="D15" s="173"/>
      <c r="E15" s="165"/>
      <c r="F15" s="117" t="str">
        <f>IF(F14="-","-",⑧!Q104)</f>
        <v>-</v>
      </c>
      <c r="G15" s="118" t="str">
        <f>IF(F14="-","-",⑧!U104)</f>
        <v>-</v>
      </c>
      <c r="H15" s="177"/>
      <c r="I15" s="169"/>
      <c r="J15" s="175"/>
      <c r="K15" s="173"/>
      <c r="L15" s="165"/>
      <c r="M15" s="117" t="str">
        <f>IF(M14="-","-",⑯!Q69)</f>
        <v>-</v>
      </c>
      <c r="N15" s="118" t="str">
        <f>IF(M14="-","-",⑯!U69)</f>
        <v>-</v>
      </c>
      <c r="O15" s="177"/>
      <c r="P15" s="169"/>
      <c r="Q15" s="175"/>
      <c r="R15" s="173"/>
      <c r="S15" s="165"/>
      <c r="T15" s="117" t="str">
        <f>IF(T14="-","-",'㉔'!Q50)</f>
        <v>-</v>
      </c>
      <c r="U15" s="118" t="str">
        <f>IF(T14="-","-",'㉔'!U50)</f>
        <v>-</v>
      </c>
    </row>
    <row r="16" spans="1:21" ht="30" customHeight="1">
      <c r="A16" s="177"/>
      <c r="B16" s="168" t="s">
        <v>816</v>
      </c>
      <c r="C16" s="174" t="s">
        <v>768</v>
      </c>
      <c r="D16" s="172" t="s">
        <v>767</v>
      </c>
      <c r="E16" s="164" t="s">
        <v>166</v>
      </c>
      <c r="F16" s="166" t="str">
        <f>IF(E16="〇",⑨!P2,"-")</f>
        <v>-</v>
      </c>
      <c r="G16" s="167"/>
      <c r="H16" s="177"/>
      <c r="I16" s="168" t="s">
        <v>824</v>
      </c>
      <c r="J16" s="174" t="s">
        <v>766</v>
      </c>
      <c r="K16" s="172" t="s">
        <v>765</v>
      </c>
      <c r="L16" s="164" t="s">
        <v>166</v>
      </c>
      <c r="M16" s="166" t="str">
        <f>IF(L16="〇",⑰!P2,"-")</f>
        <v>-</v>
      </c>
      <c r="N16" s="167"/>
      <c r="O16" s="177"/>
      <c r="P16" s="168" t="s">
        <v>832</v>
      </c>
      <c r="Q16" s="174" t="s">
        <v>839</v>
      </c>
      <c r="R16" s="172" t="s">
        <v>764</v>
      </c>
      <c r="S16" s="164" t="s">
        <v>166</v>
      </c>
      <c r="T16" s="166" t="str">
        <f>IF(S16="〇",'㉕'!P2,"-")</f>
        <v>-</v>
      </c>
      <c r="U16" s="167"/>
    </row>
    <row r="17" spans="1:21" ht="30" customHeight="1">
      <c r="A17" s="177"/>
      <c r="B17" s="169"/>
      <c r="C17" s="175"/>
      <c r="D17" s="173"/>
      <c r="E17" s="165"/>
      <c r="F17" s="117" t="str">
        <f>IF(F16="-","-",⑨!Q73)</f>
        <v>-</v>
      </c>
      <c r="G17" s="118" t="str">
        <f>IF(F16="-","-",⑨!U73)</f>
        <v>-</v>
      </c>
      <c r="H17" s="177"/>
      <c r="I17" s="169"/>
      <c r="J17" s="175"/>
      <c r="K17" s="173"/>
      <c r="L17" s="165"/>
      <c r="M17" s="117" t="str">
        <f>IF(M16="-","-",⑰!Q47)</f>
        <v>-</v>
      </c>
      <c r="N17" s="118" t="str">
        <f>IF(M16="-","-",⑰!U47)</f>
        <v>-</v>
      </c>
      <c r="O17" s="177"/>
      <c r="P17" s="169"/>
      <c r="Q17" s="175"/>
      <c r="R17" s="173"/>
      <c r="S17" s="165"/>
      <c r="T17" s="117" t="str">
        <f>IF(T16="-","-",'㉕'!Q50)</f>
        <v>-</v>
      </c>
      <c r="U17" s="118" t="str">
        <f>IF(T16="-","-",'㉕'!U50)</f>
        <v>-</v>
      </c>
    </row>
    <row r="18" spans="1:21" ht="21" customHeight="1">
      <c r="A18" s="177"/>
      <c r="B18" s="168" t="s">
        <v>817</v>
      </c>
      <c r="C18" s="183" t="s">
        <v>763</v>
      </c>
      <c r="D18" s="172" t="s">
        <v>762</v>
      </c>
      <c r="E18" s="164" t="s">
        <v>166</v>
      </c>
      <c r="F18" s="166" t="str">
        <f>IF(E18="〇",⑩!P2,"-")</f>
        <v>-</v>
      </c>
      <c r="G18" s="167"/>
      <c r="H18" s="177"/>
      <c r="I18" s="168" t="s">
        <v>825</v>
      </c>
      <c r="J18" s="174" t="s">
        <v>761</v>
      </c>
      <c r="K18" s="172" t="s">
        <v>760</v>
      </c>
      <c r="L18" s="164" t="s">
        <v>166</v>
      </c>
      <c r="M18" s="166" t="str">
        <f>IF(L18="〇",⑱!P2,"-")</f>
        <v>-</v>
      </c>
      <c r="N18" s="167"/>
      <c r="O18" s="177"/>
      <c r="P18" s="168" t="s">
        <v>833</v>
      </c>
      <c r="Q18" s="174" t="s">
        <v>759</v>
      </c>
      <c r="R18" s="172"/>
      <c r="S18" s="164" t="s">
        <v>166</v>
      </c>
      <c r="T18" s="166" t="str">
        <f>IF(S18="〇",'㉖'!P2,"-")</f>
        <v>-</v>
      </c>
      <c r="U18" s="167"/>
    </row>
    <row r="19" spans="1:21" ht="21" customHeight="1">
      <c r="A19" s="178"/>
      <c r="B19" s="169"/>
      <c r="C19" s="184"/>
      <c r="D19" s="173"/>
      <c r="E19" s="165"/>
      <c r="F19" s="117" t="str">
        <f>IF(F18="-","-",⑩!Q71)</f>
        <v>-</v>
      </c>
      <c r="G19" s="118" t="str">
        <f>IF(F18="-","-",⑩!U71)</f>
        <v>-</v>
      </c>
      <c r="H19" s="178"/>
      <c r="I19" s="169"/>
      <c r="J19" s="175"/>
      <c r="K19" s="173"/>
      <c r="L19" s="165"/>
      <c r="M19" s="117" t="str">
        <f>IF(M18="-","-",⑱!Q64)</f>
        <v>-</v>
      </c>
      <c r="N19" s="118" t="str">
        <f>IF(M18="-","-",⑱!U64)</f>
        <v>-</v>
      </c>
      <c r="O19" s="178"/>
      <c r="P19" s="169"/>
      <c r="Q19" s="175"/>
      <c r="R19" s="173"/>
      <c r="S19" s="165"/>
      <c r="T19" s="117" t="str">
        <f>IF(T18="-","-",'㉖'!Q19)</f>
        <v>-</v>
      </c>
      <c r="U19" s="118" t="str">
        <f>IF(T18="-","-",'㉖'!U19)</f>
        <v>-</v>
      </c>
    </row>
    <row r="20" spans="1:21" ht="12.75" customHeight="1">
      <c r="A20" s="153" t="s">
        <v>758</v>
      </c>
      <c r="B20" s="83"/>
      <c r="C20" s="83"/>
      <c r="D20" s="83"/>
      <c r="E20" s="83"/>
      <c r="H20" s="83"/>
      <c r="I20" s="83"/>
      <c r="J20" s="83"/>
      <c r="K20" s="83"/>
      <c r="L20" s="83"/>
      <c r="O20" s="83"/>
      <c r="P20" s="83"/>
      <c r="Q20" s="83"/>
      <c r="R20" s="83"/>
      <c r="S20" s="83"/>
    </row>
    <row r="21" spans="1:21" ht="12.75" customHeight="1">
      <c r="A21" s="83" t="s">
        <v>757</v>
      </c>
      <c r="B21" s="83"/>
      <c r="C21" s="83"/>
      <c r="D21" s="83"/>
      <c r="E21" s="83"/>
      <c r="H21" s="83"/>
      <c r="I21" s="83"/>
      <c r="J21" s="83"/>
      <c r="K21" s="83"/>
      <c r="L21" s="83"/>
      <c r="N21" s="187" t="s">
        <v>842</v>
      </c>
      <c r="O21" s="188"/>
      <c r="P21" s="188"/>
      <c r="Q21" s="189"/>
      <c r="R21" s="124">
        <f>COUNTIF(L4:L19,"〇")+COUNTIF(S4:S19,"〇")+COUNTIF(E4:E19,"〇")</f>
        <v>0</v>
      </c>
      <c r="S21" s="83"/>
      <c r="T21" s="185" t="s">
        <v>843</v>
      </c>
      <c r="U21" s="186"/>
    </row>
    <row r="22" spans="1:21" ht="12.75" customHeight="1">
      <c r="A22" s="83" t="s">
        <v>756</v>
      </c>
      <c r="B22" s="83"/>
      <c r="C22" s="83"/>
      <c r="D22" s="83"/>
      <c r="E22" s="83"/>
      <c r="H22" s="83"/>
      <c r="I22" s="83"/>
      <c r="J22" s="83"/>
      <c r="K22" s="83"/>
      <c r="L22" s="83"/>
      <c r="O22" s="83"/>
      <c r="P22" s="83"/>
      <c r="Q22" s="83"/>
      <c r="R22" s="121"/>
      <c r="S22" s="83"/>
      <c r="T22" s="122" t="s">
        <v>840</v>
      </c>
      <c r="U22" s="123" t="s">
        <v>841</v>
      </c>
    </row>
    <row r="23" spans="1:21" ht="12.75" customHeight="1">
      <c r="A23" s="83" t="s">
        <v>755</v>
      </c>
      <c r="B23" s="83"/>
      <c r="C23" s="83"/>
      <c r="D23" s="83"/>
      <c r="E23" s="83"/>
      <c r="H23" s="83"/>
      <c r="I23" s="83"/>
      <c r="J23" s="83"/>
      <c r="K23" s="83"/>
      <c r="L23" s="83"/>
      <c r="O23" s="83" t="e">
        <f>IF(R21&gt;3,"主たる工種の選択数は最大３工種まで","評価値 = ( "&amp;TEXT(T23,0)&amp;") / ( "&amp;TEXT(T23,0)&amp;"  + "&amp;TEXT(U23,0)&amp;" ) = "&amp;TEXT(ROUND((T23)/(T23+AB6W23)*100,0),0)&amp;" ％")</f>
        <v>#NAME?</v>
      </c>
      <c r="P23" s="83"/>
      <c r="Q23" s="83"/>
      <c r="R23" s="83"/>
      <c r="S23" s="83"/>
      <c r="T23" s="119">
        <f>IF($R$21&gt;3,"-",SUM(F5,F7,F9,F11,F13,F15,F17,F19,M5,M7,M9,M11,M13,M15,M17,M19,T5,T7,T9,T11,T13,T15,T17,T19))</f>
        <v>0</v>
      </c>
      <c r="U23" s="120">
        <f>IF($R$21&gt;3,"-",SUM(G5,G7,G9,G11,G13,G15,G17,G19,N5,N7,N9,N11,N13,N15,N17,N19,U5,U7,U9,U11,U13,U15,U17,U19))</f>
        <v>0</v>
      </c>
    </row>
    <row r="24" spans="1:21" ht="12.75" customHeight="1">
      <c r="A24" s="83" t="s">
        <v>754</v>
      </c>
      <c r="B24" s="83"/>
      <c r="C24" s="83"/>
      <c r="D24" s="83"/>
      <c r="E24" s="83"/>
      <c r="H24" s="83"/>
      <c r="I24" s="83"/>
      <c r="J24" s="83"/>
      <c r="K24" s="83"/>
      <c r="L24" s="83"/>
      <c r="O24" s="83"/>
      <c r="P24" s="83"/>
      <c r="Q24" s="83"/>
      <c r="R24" s="83"/>
      <c r="S24" s="83"/>
      <c r="T24" s="191" t="e">
        <f>ROUND((T23)/(T23+U23)*100,0)</f>
        <v>#DIV/0!</v>
      </c>
      <c r="U24" s="191"/>
    </row>
    <row r="25" spans="1:21" ht="12.75" customHeight="1">
      <c r="A25" s="83"/>
      <c r="B25" s="83" t="s">
        <v>753</v>
      </c>
      <c r="C25" s="83"/>
      <c r="D25" s="83"/>
      <c r="E25" s="83"/>
      <c r="H25" s="83"/>
      <c r="I25" s="83"/>
      <c r="J25" s="83"/>
      <c r="K25" s="83"/>
      <c r="L25" s="83"/>
      <c r="N25" s="190" t="s">
        <v>856</v>
      </c>
      <c r="O25" s="190"/>
      <c r="P25" s="190"/>
      <c r="Q25" s="124" t="e">
        <f>IF(R21&gt;3,"-",IF(T24&lt;60,"d",IF(T24&lt;80,"c",IF(T24&lt;90,"b","a"))))</f>
        <v>#DIV/0!</v>
      </c>
      <c r="R25" s="83"/>
      <c r="S25" s="83"/>
    </row>
    <row r="26" spans="1:21" ht="12.75" customHeight="1">
      <c r="A26" s="153" t="s">
        <v>752</v>
      </c>
      <c r="B26" s="153"/>
      <c r="C26" s="153"/>
      <c r="D26" s="153"/>
      <c r="E26" s="153"/>
      <c r="F26" s="153"/>
      <c r="G26" s="153"/>
      <c r="H26" s="153"/>
      <c r="I26" s="153"/>
      <c r="J26" s="153"/>
      <c r="K26" s="153"/>
      <c r="L26" s="83"/>
      <c r="O26" s="83"/>
      <c r="P26" s="83"/>
      <c r="Q26" s="83"/>
      <c r="R26" s="83"/>
      <c r="S26" s="83"/>
    </row>
    <row r="27" spans="1:21" ht="12.75" customHeight="1">
      <c r="A27" s="153" t="s">
        <v>751</v>
      </c>
      <c r="B27" s="153"/>
      <c r="C27" s="153"/>
      <c r="D27" s="153"/>
      <c r="E27" s="153"/>
      <c r="F27" s="153"/>
      <c r="G27" s="153"/>
      <c r="H27" s="153"/>
      <c r="I27" s="153"/>
      <c r="J27" s="153"/>
      <c r="K27" s="153"/>
      <c r="L27" s="83"/>
      <c r="O27" s="83"/>
      <c r="P27" s="83"/>
      <c r="Q27" s="83"/>
      <c r="R27" s="83"/>
      <c r="S27" s="83"/>
    </row>
  </sheetData>
  <mergeCells count="145">
    <mergeCell ref="N25:P25"/>
    <mergeCell ref="T24:U24"/>
    <mergeCell ref="C16:C17"/>
    <mergeCell ref="D16:D17"/>
    <mergeCell ref="I16:I17"/>
    <mergeCell ref="J16:J17"/>
    <mergeCell ref="K16:K17"/>
    <mergeCell ref="E16:E17"/>
    <mergeCell ref="F16:G16"/>
    <mergeCell ref="E14:E15"/>
    <mergeCell ref="F14:G14"/>
    <mergeCell ref="B16:B17"/>
    <mergeCell ref="B10:B11"/>
    <mergeCell ref="P14:P15"/>
    <mergeCell ref="L14:L15"/>
    <mergeCell ref="S18:S19"/>
    <mergeCell ref="T18:U18"/>
    <mergeCell ref="T21:U21"/>
    <mergeCell ref="N21:Q21"/>
    <mergeCell ref="L10:L11"/>
    <mergeCell ref="M10:N10"/>
    <mergeCell ref="J10:J11"/>
    <mergeCell ref="K10:K11"/>
    <mergeCell ref="T10:U10"/>
    <mergeCell ref="L12:L13"/>
    <mergeCell ref="M12:N12"/>
    <mergeCell ref="E12:E13"/>
    <mergeCell ref="F12:G12"/>
    <mergeCell ref="E18:E19"/>
    <mergeCell ref="F18:G18"/>
    <mergeCell ref="T12:U12"/>
    <mergeCell ref="A4:A19"/>
    <mergeCell ref="H4:H19"/>
    <mergeCell ref="B18:B19"/>
    <mergeCell ref="C18:C19"/>
    <mergeCell ref="D18:D19"/>
    <mergeCell ref="I18:I19"/>
    <mergeCell ref="J18:J19"/>
    <mergeCell ref="K18:K19"/>
    <mergeCell ref="K14:K15"/>
    <mergeCell ref="B12:B13"/>
    <mergeCell ref="C12:C13"/>
    <mergeCell ref="D12:D13"/>
    <mergeCell ref="I12:I13"/>
    <mergeCell ref="J12:J13"/>
    <mergeCell ref="K12:K13"/>
    <mergeCell ref="B14:B15"/>
    <mergeCell ref="C14:C15"/>
    <mergeCell ref="D14:D15"/>
    <mergeCell ref="I14:I15"/>
    <mergeCell ref="J14:J15"/>
    <mergeCell ref="B4:B5"/>
    <mergeCell ref="C4:C5"/>
    <mergeCell ref="D4:D5"/>
    <mergeCell ref="I4:I5"/>
    <mergeCell ref="E4:E5"/>
    <mergeCell ref="F4:G4"/>
    <mergeCell ref="C10:C11"/>
    <mergeCell ref="D10:D11"/>
    <mergeCell ref="I10:I11"/>
    <mergeCell ref="B6:B7"/>
    <mergeCell ref="C6:C7"/>
    <mergeCell ref="D6:D7"/>
    <mergeCell ref="I6:I7"/>
    <mergeCell ref="E6:E7"/>
    <mergeCell ref="F6:G6"/>
    <mergeCell ref="I8:I9"/>
    <mergeCell ref="B8:B9"/>
    <mergeCell ref="C8:C9"/>
    <mergeCell ref="D8:D9"/>
    <mergeCell ref="E8:E9"/>
    <mergeCell ref="F8:G8"/>
    <mergeCell ref="E10:E11"/>
    <mergeCell ref="F10:G10"/>
    <mergeCell ref="S12:S13"/>
    <mergeCell ref="J2:J3"/>
    <mergeCell ref="K2:K3"/>
    <mergeCell ref="P2:P3"/>
    <mergeCell ref="Q2:Q3"/>
    <mergeCell ref="R2:R3"/>
    <mergeCell ref="Q10:Q11"/>
    <mergeCell ref="R10:R11"/>
    <mergeCell ref="K6:K7"/>
    <mergeCell ref="P6:P7"/>
    <mergeCell ref="J4:J5"/>
    <mergeCell ref="K4:K5"/>
    <mergeCell ref="Q6:Q7"/>
    <mergeCell ref="R6:R7"/>
    <mergeCell ref="L4:L5"/>
    <mergeCell ref="M4:N4"/>
    <mergeCell ref="L6:L7"/>
    <mergeCell ref="M6:N6"/>
    <mergeCell ref="P10:P11"/>
    <mergeCell ref="J6:J7"/>
    <mergeCell ref="J8:J9"/>
    <mergeCell ref="L8:L9"/>
    <mergeCell ref="M8:N8"/>
    <mergeCell ref="A2:A3"/>
    <mergeCell ref="B2:B3"/>
    <mergeCell ref="C2:C3"/>
    <mergeCell ref="D2:D3"/>
    <mergeCell ref="E2:E3"/>
    <mergeCell ref="H2:H3"/>
    <mergeCell ref="O2:O3"/>
    <mergeCell ref="L2:L3"/>
    <mergeCell ref="M2:N2"/>
    <mergeCell ref="F2:G2"/>
    <mergeCell ref="I2:I3"/>
    <mergeCell ref="K8:K9"/>
    <mergeCell ref="P8:P9"/>
    <mergeCell ref="Q8:Q9"/>
    <mergeCell ref="R8:R9"/>
    <mergeCell ref="P12:P13"/>
    <mergeCell ref="O4:O19"/>
    <mergeCell ref="P18:P19"/>
    <mergeCell ref="L18:L19"/>
    <mergeCell ref="M18:N18"/>
    <mergeCell ref="Q18:Q19"/>
    <mergeCell ref="R18:R19"/>
    <mergeCell ref="Q14:Q15"/>
    <mergeCell ref="R14:R15"/>
    <mergeCell ref="T2:U2"/>
    <mergeCell ref="S4:S5"/>
    <mergeCell ref="T4:U4"/>
    <mergeCell ref="S6:S7"/>
    <mergeCell ref="T6:U6"/>
    <mergeCell ref="M14:N14"/>
    <mergeCell ref="L16:L17"/>
    <mergeCell ref="M16:N16"/>
    <mergeCell ref="P4:P5"/>
    <mergeCell ref="Q4:Q5"/>
    <mergeCell ref="R4:R5"/>
    <mergeCell ref="P16:P17"/>
    <mergeCell ref="Q16:Q17"/>
    <mergeCell ref="Q12:Q13"/>
    <mergeCell ref="R12:R13"/>
    <mergeCell ref="R16:R17"/>
    <mergeCell ref="S14:S15"/>
    <mergeCell ref="T14:U14"/>
    <mergeCell ref="S16:S17"/>
    <mergeCell ref="T16:U16"/>
    <mergeCell ref="S8:S9"/>
    <mergeCell ref="T8:U8"/>
    <mergeCell ref="S10:S11"/>
    <mergeCell ref="S2:S3"/>
  </mergeCells>
  <phoneticPr fontId="1"/>
  <dataValidations count="1">
    <dataValidation type="list" allowBlank="1" showInputMessage="1" showErrorMessage="1" sqref="L4:L19 S4:S19 E4:E19">
      <formula1>"・,〇"</formula1>
    </dataValidation>
  </dataValidations>
  <pageMargins left="0.78740157480314965" right="0.15748031496062992" top="0.39370078740157483" bottom="0.19685039370078741" header="0.43307086614173229" footer="0.27559055118110237"/>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view="pageBreakPreview" topLeftCell="A67" zoomScaleNormal="140" zoomScaleSheetLayoutView="100" workbookViewId="0">
      <selection activeCell="H62" sqref="H62"/>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65</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IF(OR(M4="〇",M8="〇"),"e",IF(OR(K4="〇",K8="〇"),"d",Y67))</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66</v>
      </c>
      <c r="C4" s="7" t="s">
        <v>16</v>
      </c>
      <c r="D4" s="99"/>
      <c r="E4" s="99"/>
      <c r="F4" s="46"/>
      <c r="G4" s="8"/>
      <c r="H4" s="8"/>
      <c r="I4" s="8"/>
      <c r="J4" s="8"/>
      <c r="K4" s="16"/>
      <c r="L4" s="213"/>
      <c r="M4" s="80" t="s">
        <v>166</v>
      </c>
      <c r="N4" s="209" t="s">
        <v>167</v>
      </c>
    </row>
    <row r="5" spans="1:23" s="1" customFormat="1">
      <c r="A5" s="193"/>
      <c r="B5" s="196"/>
      <c r="C5" s="2" t="s">
        <v>13</v>
      </c>
      <c r="D5" s="115"/>
      <c r="E5" s="115"/>
      <c r="G5" s="9"/>
      <c r="H5" s="9"/>
      <c r="I5" s="9"/>
      <c r="J5" s="10"/>
      <c r="K5" s="140"/>
      <c r="L5" s="214"/>
      <c r="M5" s="104"/>
      <c r="N5" s="210"/>
    </row>
    <row r="6" spans="1:23" s="1" customFormat="1">
      <c r="A6" s="193"/>
      <c r="B6" s="196"/>
      <c r="C6" s="3" t="s">
        <v>15</v>
      </c>
      <c r="D6" s="115"/>
      <c r="E6" s="115"/>
      <c r="G6" s="108"/>
      <c r="H6" s="108"/>
      <c r="I6" s="108"/>
      <c r="J6" s="57"/>
      <c r="K6" s="140"/>
      <c r="L6" s="214"/>
      <c r="M6" s="104"/>
      <c r="N6" s="210"/>
    </row>
    <row r="7" spans="1:23" s="1" customFormat="1" ht="13.5" customHeight="1">
      <c r="A7" s="193"/>
      <c r="B7" s="196"/>
      <c r="C7" s="28" t="s">
        <v>166</v>
      </c>
      <c r="D7" s="29" t="s">
        <v>425</v>
      </c>
      <c r="E7" s="60"/>
      <c r="G7" s="18"/>
      <c r="H7" s="18"/>
      <c r="I7" s="18"/>
      <c r="J7" s="30"/>
      <c r="K7" s="140"/>
      <c r="L7" s="214"/>
      <c r="M7" s="105"/>
      <c r="N7" s="211"/>
    </row>
    <row r="8" spans="1:23" s="1" customFormat="1" ht="13.5" customHeight="1">
      <c r="A8" s="193"/>
      <c r="B8" s="196"/>
      <c r="C8" s="28" t="s">
        <v>166</v>
      </c>
      <c r="D8" s="29" t="s">
        <v>426</v>
      </c>
      <c r="E8" s="57"/>
      <c r="G8" s="108"/>
      <c r="H8" s="108"/>
      <c r="I8" s="108"/>
      <c r="J8" s="57"/>
      <c r="K8" s="140"/>
      <c r="L8" s="210"/>
      <c r="M8" s="80" t="s">
        <v>166</v>
      </c>
      <c r="N8" s="210" t="s">
        <v>168</v>
      </c>
    </row>
    <row r="9" spans="1:23" s="1" customFormat="1" ht="13.5" customHeight="1">
      <c r="A9" s="193"/>
      <c r="B9" s="196"/>
      <c r="C9" s="28" t="s">
        <v>166</v>
      </c>
      <c r="D9" s="29" t="s">
        <v>427</v>
      </c>
      <c r="E9" s="57"/>
      <c r="G9" s="108"/>
      <c r="H9" s="108"/>
      <c r="I9" s="108"/>
      <c r="J9" s="57"/>
      <c r="K9" s="140"/>
      <c r="L9" s="210"/>
      <c r="M9" s="104"/>
      <c r="N9" s="210"/>
    </row>
    <row r="10" spans="1:23" s="1" customFormat="1" ht="13.5" customHeight="1">
      <c r="A10" s="193"/>
      <c r="B10" s="196"/>
      <c r="C10" s="28" t="s">
        <v>166</v>
      </c>
      <c r="D10" s="29" t="s">
        <v>428</v>
      </c>
      <c r="E10" s="57"/>
      <c r="G10" s="108"/>
      <c r="H10" s="108"/>
      <c r="I10" s="108"/>
      <c r="J10" s="57"/>
      <c r="K10" s="140"/>
      <c r="L10" s="210"/>
      <c r="M10" s="104"/>
      <c r="N10" s="210"/>
    </row>
    <row r="11" spans="1:23" s="1" customFormat="1" ht="13.5" customHeight="1">
      <c r="A11" s="193"/>
      <c r="B11" s="196"/>
      <c r="C11" s="28" t="s">
        <v>166</v>
      </c>
      <c r="D11" s="29" t="s">
        <v>429</v>
      </c>
      <c r="E11" s="57"/>
      <c r="G11" s="108"/>
      <c r="H11" s="108"/>
      <c r="I11" s="108"/>
      <c r="J11" s="57"/>
      <c r="K11" s="140"/>
      <c r="L11" s="210"/>
      <c r="M11" s="104"/>
      <c r="N11" s="210"/>
    </row>
    <row r="12" spans="1:23" s="1" customFormat="1" ht="13.5" customHeight="1">
      <c r="A12" s="193"/>
      <c r="B12" s="196"/>
      <c r="C12" s="28" t="s">
        <v>166</v>
      </c>
      <c r="D12" s="29" t="s">
        <v>430</v>
      </c>
      <c r="E12" s="57"/>
      <c r="G12" s="108"/>
      <c r="H12" s="108"/>
      <c r="I12" s="108"/>
      <c r="J12" s="57"/>
      <c r="K12" s="140"/>
      <c r="L12" s="210"/>
      <c r="M12" s="104"/>
      <c r="N12" s="210"/>
    </row>
    <row r="13" spans="1:23" s="1" customFormat="1" ht="13.5" customHeight="1">
      <c r="A13" s="193"/>
      <c r="B13" s="196"/>
      <c r="C13" s="28" t="s">
        <v>166</v>
      </c>
      <c r="D13" s="29" t="s">
        <v>431</v>
      </c>
      <c r="E13" s="57"/>
      <c r="G13" s="108"/>
      <c r="H13" s="108"/>
      <c r="I13" s="108"/>
      <c r="J13" s="57"/>
      <c r="K13" s="140"/>
      <c r="L13" s="210"/>
      <c r="M13" s="104"/>
      <c r="N13" s="210"/>
    </row>
    <row r="14" spans="1:23" s="1" customFormat="1" ht="13.5" customHeight="1">
      <c r="A14" s="193"/>
      <c r="B14" s="196"/>
      <c r="C14" s="28" t="s">
        <v>166</v>
      </c>
      <c r="D14" s="29" t="s">
        <v>432</v>
      </c>
      <c r="E14" s="57"/>
      <c r="G14" s="108"/>
      <c r="H14" s="108"/>
      <c r="I14" s="108"/>
      <c r="J14" s="57"/>
      <c r="K14" s="140"/>
      <c r="L14" s="210"/>
      <c r="M14" s="104"/>
      <c r="N14" s="210"/>
    </row>
    <row r="15" spans="1:23" s="1" customFormat="1">
      <c r="A15" s="193"/>
      <c r="B15" s="196"/>
      <c r="C15" s="57" t="s">
        <v>67</v>
      </c>
      <c r="D15" s="90"/>
      <c r="E15" s="115"/>
      <c r="G15" s="108"/>
      <c r="H15" s="108"/>
      <c r="I15" s="108"/>
      <c r="J15" s="57"/>
      <c r="K15" s="57"/>
      <c r="L15" s="210"/>
      <c r="M15" s="104"/>
      <c r="N15" s="210"/>
    </row>
    <row r="16" spans="1:23" s="1" customFormat="1" ht="13.5" customHeight="1">
      <c r="A16" s="198" t="s">
        <v>11</v>
      </c>
      <c r="B16" s="196"/>
      <c r="C16" s="28" t="s">
        <v>166</v>
      </c>
      <c r="D16" s="29" t="s">
        <v>433</v>
      </c>
      <c r="E16" s="29"/>
      <c r="G16" s="18"/>
      <c r="H16" s="18"/>
      <c r="I16" s="18"/>
      <c r="J16" s="30"/>
      <c r="K16" s="148"/>
      <c r="L16" s="210"/>
      <c r="M16" s="104"/>
      <c r="N16" s="210"/>
    </row>
    <row r="17" spans="1:14" s="1" customFormat="1" ht="13.5" customHeight="1">
      <c r="A17" s="198"/>
      <c r="B17" s="196"/>
      <c r="C17" s="28" t="s">
        <v>166</v>
      </c>
      <c r="D17" s="29" t="s">
        <v>434</v>
      </c>
      <c r="E17" s="30"/>
      <c r="G17" s="18"/>
      <c r="H17" s="18"/>
      <c r="I17" s="18"/>
      <c r="J17" s="30"/>
      <c r="K17" s="148"/>
      <c r="L17" s="210"/>
      <c r="M17" s="104"/>
      <c r="N17" s="210"/>
    </row>
    <row r="18" spans="1:14" s="1" customFormat="1" ht="13.5" customHeight="1">
      <c r="A18" s="198"/>
      <c r="B18" s="196"/>
      <c r="C18" s="28" t="s">
        <v>166</v>
      </c>
      <c r="D18" s="29" t="s">
        <v>435</v>
      </c>
      <c r="E18" s="30"/>
      <c r="G18" s="18"/>
      <c r="H18" s="18"/>
      <c r="I18" s="18"/>
      <c r="J18" s="30"/>
      <c r="K18" s="148"/>
      <c r="L18" s="210"/>
      <c r="M18" s="104"/>
      <c r="N18" s="210"/>
    </row>
    <row r="19" spans="1:14" s="1" customFormat="1" ht="13.5" customHeight="1">
      <c r="A19" s="198"/>
      <c r="B19" s="196"/>
      <c r="C19" s="28" t="s">
        <v>166</v>
      </c>
      <c r="D19" s="29" t="s">
        <v>438</v>
      </c>
      <c r="E19" s="57"/>
      <c r="G19" s="108"/>
      <c r="H19" s="108"/>
      <c r="I19" s="108"/>
      <c r="J19" s="57"/>
      <c r="K19" s="140"/>
      <c r="L19" s="210"/>
      <c r="M19" s="104"/>
      <c r="N19" s="210"/>
    </row>
    <row r="20" spans="1:14" s="1" customFormat="1" ht="13.5" customHeight="1">
      <c r="A20" s="198"/>
      <c r="B20" s="196"/>
      <c r="C20" s="28" t="s">
        <v>166</v>
      </c>
      <c r="D20" s="29" t="s">
        <v>439</v>
      </c>
      <c r="E20" s="57"/>
      <c r="G20" s="108"/>
      <c r="H20" s="108"/>
      <c r="I20" s="108"/>
      <c r="J20" s="57"/>
      <c r="K20" s="140"/>
      <c r="L20" s="210"/>
      <c r="M20" s="104"/>
      <c r="N20" s="210"/>
    </row>
    <row r="21" spans="1:14" s="1" customFormat="1" ht="13.5" customHeight="1">
      <c r="A21" s="198"/>
      <c r="B21" s="196"/>
      <c r="C21" s="28" t="s">
        <v>166</v>
      </c>
      <c r="D21" s="29" t="s">
        <v>440</v>
      </c>
      <c r="E21" s="57"/>
      <c r="G21" s="108"/>
      <c r="H21" s="108"/>
      <c r="I21" s="108"/>
      <c r="J21" s="57"/>
      <c r="K21" s="140"/>
      <c r="L21" s="210"/>
      <c r="M21" s="104"/>
      <c r="N21" s="210"/>
    </row>
    <row r="22" spans="1:14" s="1" customFormat="1" ht="13.5" customHeight="1">
      <c r="A22" s="198"/>
      <c r="B22" s="196"/>
      <c r="C22" s="28" t="s">
        <v>166</v>
      </c>
      <c r="D22" s="29" t="s">
        <v>436</v>
      </c>
      <c r="E22" s="57"/>
      <c r="G22" s="108"/>
      <c r="H22" s="108"/>
      <c r="I22" s="108"/>
      <c r="J22" s="57"/>
      <c r="K22" s="140"/>
      <c r="L22" s="210"/>
      <c r="M22" s="104"/>
      <c r="N22" s="210"/>
    </row>
    <row r="23" spans="1:14" s="1" customFormat="1" ht="13.5" customHeight="1">
      <c r="A23" s="198"/>
      <c r="B23" s="196"/>
      <c r="C23" s="28" t="s">
        <v>166</v>
      </c>
      <c r="D23" s="29" t="s">
        <v>437</v>
      </c>
      <c r="E23" s="57"/>
      <c r="G23" s="108"/>
      <c r="H23" s="108"/>
      <c r="I23" s="108"/>
      <c r="J23" s="57"/>
      <c r="K23" s="140"/>
      <c r="L23" s="210"/>
      <c r="M23" s="104"/>
      <c r="N23" s="210"/>
    </row>
    <row r="24" spans="1:14" s="1" customFormat="1">
      <c r="A24" s="198"/>
      <c r="B24" s="196"/>
      <c r="C24" s="57" t="s">
        <v>68</v>
      </c>
      <c r="D24" s="90"/>
      <c r="E24" s="115"/>
      <c r="G24" s="108"/>
      <c r="H24" s="108"/>
      <c r="I24" s="108"/>
      <c r="J24" s="57"/>
      <c r="K24" s="57"/>
      <c r="L24" s="210"/>
      <c r="M24" s="104"/>
      <c r="N24" s="210"/>
    </row>
    <row r="25" spans="1:14" s="1" customFormat="1" ht="13.5" customHeight="1">
      <c r="A25" s="198"/>
      <c r="B25" s="196"/>
      <c r="C25" s="28" t="s">
        <v>166</v>
      </c>
      <c r="D25" s="29" t="s">
        <v>441</v>
      </c>
      <c r="E25" s="29"/>
      <c r="G25" s="18"/>
      <c r="H25" s="18"/>
      <c r="I25" s="18"/>
      <c r="J25" s="30"/>
      <c r="K25" s="148"/>
      <c r="L25" s="210"/>
      <c r="M25" s="104"/>
      <c r="N25" s="210"/>
    </row>
    <row r="26" spans="1:14" s="1" customFormat="1" ht="13.5" customHeight="1">
      <c r="A26" s="198"/>
      <c r="B26" s="196"/>
      <c r="C26" s="28" t="s">
        <v>166</v>
      </c>
      <c r="D26" s="29" t="s">
        <v>442</v>
      </c>
      <c r="E26" s="30"/>
      <c r="G26" s="18"/>
      <c r="H26" s="18"/>
      <c r="I26" s="18"/>
      <c r="J26" s="30"/>
      <c r="K26" s="148"/>
      <c r="L26" s="210"/>
      <c r="M26" s="104"/>
      <c r="N26" s="210"/>
    </row>
    <row r="27" spans="1:14" s="1" customFormat="1" ht="13.5" customHeight="1">
      <c r="A27" s="198"/>
      <c r="B27" s="196"/>
      <c r="C27" s="28" t="s">
        <v>166</v>
      </c>
      <c r="D27" s="29" t="s">
        <v>446</v>
      </c>
      <c r="E27" s="30"/>
      <c r="G27" s="18"/>
      <c r="H27" s="18"/>
      <c r="I27" s="18"/>
      <c r="J27" s="30"/>
      <c r="K27" s="148"/>
      <c r="L27" s="210"/>
      <c r="M27" s="104"/>
      <c r="N27" s="210"/>
    </row>
    <row r="28" spans="1:14" s="1" customFormat="1" ht="13.5" customHeight="1">
      <c r="A28" s="198"/>
      <c r="B28" s="196"/>
      <c r="C28" s="28" t="s">
        <v>166</v>
      </c>
      <c r="D28" s="29" t="s">
        <v>435</v>
      </c>
      <c r="E28" s="30"/>
      <c r="G28" s="18"/>
      <c r="H28" s="18"/>
      <c r="I28" s="18"/>
      <c r="J28" s="30"/>
      <c r="K28" s="148"/>
      <c r="L28" s="210"/>
      <c r="M28" s="104"/>
      <c r="N28" s="210"/>
    </row>
    <row r="29" spans="1:14" s="1" customFormat="1" ht="13.5" customHeight="1">
      <c r="A29" s="198"/>
      <c r="B29" s="196"/>
      <c r="C29" s="28" t="s">
        <v>166</v>
      </c>
      <c r="D29" s="29" t="s">
        <v>443</v>
      </c>
      <c r="E29" s="30"/>
      <c r="G29" s="18"/>
      <c r="H29" s="18"/>
      <c r="I29" s="18"/>
      <c r="J29" s="30"/>
      <c r="K29" s="148"/>
      <c r="L29" s="210"/>
      <c r="M29" s="104"/>
      <c r="N29" s="210"/>
    </row>
    <row r="30" spans="1:14" s="1" customFormat="1" ht="13.5" customHeight="1">
      <c r="A30" s="198"/>
      <c r="B30" s="196"/>
      <c r="C30" s="28" t="s">
        <v>166</v>
      </c>
      <c r="D30" s="29" t="s">
        <v>439</v>
      </c>
      <c r="E30" s="30"/>
      <c r="G30" s="18"/>
      <c r="H30" s="18"/>
      <c r="I30" s="18"/>
      <c r="J30" s="30"/>
      <c r="K30" s="148"/>
      <c r="L30" s="210"/>
      <c r="M30" s="104"/>
      <c r="N30" s="210"/>
    </row>
    <row r="31" spans="1:14" s="1" customFormat="1" ht="13.5" customHeight="1">
      <c r="A31" s="198"/>
      <c r="B31" s="196"/>
      <c r="C31" s="28" t="s">
        <v>166</v>
      </c>
      <c r="D31" s="29" t="s">
        <v>444</v>
      </c>
      <c r="E31" s="30"/>
      <c r="G31" s="18"/>
      <c r="H31" s="18"/>
      <c r="I31" s="18"/>
      <c r="J31" s="30"/>
      <c r="K31" s="148"/>
      <c r="L31" s="210"/>
      <c r="M31" s="104"/>
      <c r="N31" s="210"/>
    </row>
    <row r="32" spans="1:14" s="1" customFormat="1" ht="13.5" customHeight="1">
      <c r="A32" s="212"/>
      <c r="B32" s="197"/>
      <c r="C32" s="42" t="s">
        <v>166</v>
      </c>
      <c r="D32" s="52" t="s">
        <v>445</v>
      </c>
      <c r="E32" s="52"/>
      <c r="F32" s="109"/>
      <c r="G32" s="109"/>
      <c r="H32" s="109"/>
      <c r="I32" s="109"/>
      <c r="J32" s="144"/>
      <c r="K32" s="146"/>
      <c r="L32" s="211"/>
      <c r="M32" s="105"/>
      <c r="N32" s="211"/>
    </row>
    <row r="33" spans="1:14" s="1" customFormat="1">
      <c r="A33" s="2" t="s">
        <v>65</v>
      </c>
      <c r="B33" s="3"/>
      <c r="C33" s="33"/>
      <c r="D33" s="33"/>
      <c r="E33" s="33"/>
      <c r="F33" s="3"/>
      <c r="G33" s="3"/>
      <c r="H33" s="3"/>
      <c r="I33" s="3"/>
      <c r="J33" s="3"/>
      <c r="K33" s="3"/>
      <c r="L33" s="33"/>
      <c r="M33" s="33"/>
      <c r="N33" s="22"/>
    </row>
    <row r="34" spans="1:14" s="1" customFormat="1" ht="19.5">
      <c r="A34" s="3" t="s">
        <v>0</v>
      </c>
      <c r="B34" s="3"/>
      <c r="C34" s="33"/>
      <c r="D34" s="33"/>
      <c r="E34" s="33"/>
      <c r="F34" s="3"/>
      <c r="G34" s="3"/>
      <c r="H34" s="4" t="s">
        <v>943</v>
      </c>
      <c r="I34" s="3"/>
      <c r="J34" s="3"/>
      <c r="K34" s="3"/>
      <c r="L34" s="33"/>
      <c r="M34" s="33"/>
      <c r="N34" s="6" t="str">
        <f>N2</f>
        <v>（主任監督員）</v>
      </c>
    </row>
    <row r="35" spans="1:14" s="1" customFormat="1" ht="18.75" customHeight="1">
      <c r="A35" s="5" t="s">
        <v>1</v>
      </c>
      <c r="B35" s="5" t="s">
        <v>2</v>
      </c>
      <c r="C35" s="201" t="s">
        <v>3</v>
      </c>
      <c r="D35" s="202"/>
      <c r="E35" s="202"/>
      <c r="F35" s="202"/>
      <c r="G35" s="203"/>
      <c r="H35" s="204" t="s">
        <v>5</v>
      </c>
      <c r="I35" s="205"/>
      <c r="J35" s="5" t="s">
        <v>7</v>
      </c>
      <c r="K35" s="204" t="s">
        <v>8</v>
      </c>
      <c r="L35" s="205"/>
      <c r="M35" s="204" t="s">
        <v>9</v>
      </c>
      <c r="N35" s="205"/>
    </row>
    <row r="36" spans="1:14" s="1" customFormat="1" ht="13.5" customHeight="1">
      <c r="A36" s="192" t="s">
        <v>10</v>
      </c>
      <c r="B36" s="195" t="s">
        <v>66</v>
      </c>
      <c r="C36" s="28" t="s">
        <v>166</v>
      </c>
      <c r="D36" s="29" t="s">
        <v>447</v>
      </c>
      <c r="E36" s="29"/>
      <c r="F36" s="10"/>
      <c r="G36" s="8"/>
      <c r="H36" s="8"/>
      <c r="I36" s="8"/>
      <c r="J36" s="8"/>
      <c r="K36" s="8"/>
      <c r="L36" s="213"/>
      <c r="M36" s="103"/>
      <c r="N36" s="209"/>
    </row>
    <row r="37" spans="1:14" s="1" customFormat="1" ht="13.5" customHeight="1">
      <c r="A37" s="193"/>
      <c r="B37" s="196"/>
      <c r="C37" s="28" t="s">
        <v>166</v>
      </c>
      <c r="D37" s="29" t="s">
        <v>448</v>
      </c>
      <c r="F37" s="10"/>
      <c r="G37" s="10"/>
      <c r="H37" s="10"/>
      <c r="I37" s="10"/>
      <c r="J37" s="10"/>
      <c r="K37" s="10"/>
      <c r="L37" s="214"/>
      <c r="M37" s="104"/>
      <c r="N37" s="210"/>
    </row>
    <row r="38" spans="1:14" s="1" customFormat="1">
      <c r="A38" s="193"/>
      <c r="B38" s="196"/>
      <c r="C38" s="57" t="s">
        <v>69</v>
      </c>
      <c r="D38" s="90"/>
      <c r="E38" s="115"/>
      <c r="G38" s="57"/>
      <c r="H38" s="57"/>
      <c r="I38" s="57"/>
      <c r="J38" s="57"/>
      <c r="K38" s="10"/>
      <c r="L38" s="214"/>
      <c r="M38" s="104"/>
      <c r="N38" s="210"/>
    </row>
    <row r="39" spans="1:14" s="1" customFormat="1" ht="13.5" customHeight="1">
      <c r="A39" s="193"/>
      <c r="B39" s="196"/>
      <c r="C39" s="28" t="s">
        <v>166</v>
      </c>
      <c r="D39" s="29" t="s">
        <v>441</v>
      </c>
      <c r="F39" s="29"/>
      <c r="G39" s="18"/>
      <c r="H39" s="18"/>
      <c r="I39" s="18"/>
      <c r="J39" s="30"/>
      <c r="K39" s="10"/>
      <c r="L39" s="214"/>
      <c r="M39" s="104"/>
      <c r="N39" s="210"/>
    </row>
    <row r="40" spans="1:14" s="1" customFormat="1" ht="13.5" customHeight="1">
      <c r="A40" s="193"/>
      <c r="B40" s="196"/>
      <c r="C40" s="28" t="s">
        <v>166</v>
      </c>
      <c r="D40" s="29" t="s">
        <v>449</v>
      </c>
      <c r="F40" s="30"/>
      <c r="G40" s="18"/>
      <c r="H40" s="18"/>
      <c r="I40" s="18"/>
      <c r="J40" s="30"/>
      <c r="K40" s="10"/>
      <c r="L40" s="210"/>
      <c r="M40" s="104"/>
      <c r="N40" s="210"/>
    </row>
    <row r="41" spans="1:14" s="1" customFormat="1" ht="13.5" customHeight="1">
      <c r="A41" s="193"/>
      <c r="B41" s="196"/>
      <c r="C41" s="28" t="s">
        <v>166</v>
      </c>
      <c r="D41" s="29" t="s">
        <v>450</v>
      </c>
      <c r="F41" s="30"/>
      <c r="G41" s="18"/>
      <c r="H41" s="18"/>
      <c r="I41" s="18"/>
      <c r="J41" s="30"/>
      <c r="K41" s="10"/>
      <c r="L41" s="210"/>
      <c r="M41" s="104"/>
      <c r="N41" s="210"/>
    </row>
    <row r="42" spans="1:14" s="1" customFormat="1" ht="13.5" customHeight="1">
      <c r="A42" s="193"/>
      <c r="B42" s="196"/>
      <c r="C42" s="28" t="s">
        <v>166</v>
      </c>
      <c r="D42" s="29" t="s">
        <v>451</v>
      </c>
      <c r="F42" s="30"/>
      <c r="G42" s="18"/>
      <c r="H42" s="18"/>
      <c r="I42" s="18"/>
      <c r="J42" s="30"/>
      <c r="K42" s="10"/>
      <c r="L42" s="210"/>
      <c r="M42" s="104"/>
      <c r="N42" s="210"/>
    </row>
    <row r="43" spans="1:14" s="1" customFormat="1" ht="13.5" customHeight="1">
      <c r="A43" s="193"/>
      <c r="B43" s="196"/>
      <c r="C43" s="28" t="s">
        <v>166</v>
      </c>
      <c r="D43" s="29" t="s">
        <v>452</v>
      </c>
      <c r="F43" s="30"/>
      <c r="G43" s="18"/>
      <c r="H43" s="18"/>
      <c r="I43" s="18"/>
      <c r="J43" s="30"/>
      <c r="K43" s="10"/>
      <c r="L43" s="210"/>
      <c r="M43" s="104"/>
      <c r="N43" s="210"/>
    </row>
    <row r="44" spans="1:14" s="1" customFormat="1" ht="13.5" customHeight="1">
      <c r="A44" s="193"/>
      <c r="B44" s="196"/>
      <c r="C44" s="28" t="s">
        <v>166</v>
      </c>
      <c r="D44" s="29" t="s">
        <v>439</v>
      </c>
      <c r="F44" s="30"/>
      <c r="G44" s="18"/>
      <c r="H44" s="18"/>
      <c r="I44" s="18"/>
      <c r="J44" s="30"/>
      <c r="K44" s="10"/>
      <c r="L44" s="210"/>
      <c r="M44" s="104"/>
      <c r="N44" s="210"/>
    </row>
    <row r="45" spans="1:14" s="1" customFormat="1" ht="13.5" customHeight="1">
      <c r="A45" s="193"/>
      <c r="B45" s="196"/>
      <c r="C45" s="28" t="s">
        <v>166</v>
      </c>
      <c r="D45" s="29" t="s">
        <v>453</v>
      </c>
      <c r="F45" s="30"/>
      <c r="G45" s="18"/>
      <c r="H45" s="18"/>
      <c r="I45" s="18"/>
      <c r="J45" s="30"/>
      <c r="K45" s="10"/>
      <c r="L45" s="210"/>
      <c r="M45" s="104"/>
      <c r="N45" s="210"/>
    </row>
    <row r="46" spans="1:14" s="1" customFormat="1">
      <c r="A46" s="193"/>
      <c r="B46" s="196"/>
      <c r="C46" s="57" t="s">
        <v>70</v>
      </c>
      <c r="D46" s="90"/>
      <c r="E46" s="115"/>
      <c r="G46" s="108"/>
      <c r="H46" s="108"/>
      <c r="I46" s="108"/>
      <c r="J46" s="57"/>
      <c r="K46" s="10"/>
      <c r="L46" s="210"/>
      <c r="M46" s="104"/>
      <c r="N46" s="210"/>
    </row>
    <row r="47" spans="1:14" s="1" customFormat="1" ht="13.5" customHeight="1">
      <c r="A47" s="193"/>
      <c r="B47" s="196"/>
      <c r="C47" s="28" t="s">
        <v>166</v>
      </c>
      <c r="D47" s="29" t="s">
        <v>455</v>
      </c>
      <c r="F47" s="29"/>
      <c r="G47" s="18"/>
      <c r="H47" s="18"/>
      <c r="I47" s="18"/>
      <c r="J47" s="30"/>
      <c r="K47" s="10"/>
      <c r="L47" s="210"/>
      <c r="M47" s="104"/>
      <c r="N47" s="210"/>
    </row>
    <row r="48" spans="1:14" s="1" customFormat="1" ht="13.5" customHeight="1">
      <c r="A48" s="198" t="s">
        <v>11</v>
      </c>
      <c r="B48" s="196"/>
      <c r="C48" s="28" t="s">
        <v>166</v>
      </c>
      <c r="D48" s="29" t="s">
        <v>454</v>
      </c>
      <c r="F48" s="30"/>
      <c r="G48" s="18"/>
      <c r="H48" s="18"/>
      <c r="I48" s="18"/>
      <c r="J48" s="30"/>
      <c r="K48" s="10"/>
      <c r="L48" s="210"/>
      <c r="M48" s="104"/>
      <c r="N48" s="210"/>
    </row>
    <row r="49" spans="1:14" s="1" customFormat="1" ht="13.5" customHeight="1">
      <c r="A49" s="198"/>
      <c r="B49" s="196"/>
      <c r="C49" s="28" t="s">
        <v>166</v>
      </c>
      <c r="D49" s="29" t="s">
        <v>456</v>
      </c>
      <c r="F49" s="30"/>
      <c r="G49" s="18"/>
      <c r="H49" s="18"/>
      <c r="I49" s="18"/>
      <c r="J49" s="30"/>
      <c r="K49" s="10"/>
      <c r="L49" s="210"/>
      <c r="M49" s="104"/>
      <c r="N49" s="210"/>
    </row>
    <row r="50" spans="1:14" s="1" customFormat="1" ht="13.5" customHeight="1">
      <c r="A50" s="198"/>
      <c r="B50" s="196"/>
      <c r="C50" s="28" t="s">
        <v>166</v>
      </c>
      <c r="D50" s="29" t="s">
        <v>462</v>
      </c>
      <c r="F50" s="30"/>
      <c r="G50" s="18"/>
      <c r="H50" s="18"/>
      <c r="I50" s="18"/>
      <c r="J50" s="30"/>
      <c r="K50" s="10"/>
      <c r="L50" s="210"/>
      <c r="M50" s="104"/>
      <c r="N50" s="210"/>
    </row>
    <row r="51" spans="1:14" s="1" customFormat="1" ht="13.5" customHeight="1">
      <c r="A51" s="198"/>
      <c r="B51" s="196"/>
      <c r="C51" s="28" t="s">
        <v>166</v>
      </c>
      <c r="D51" s="29" t="s">
        <v>457</v>
      </c>
      <c r="F51" s="30"/>
      <c r="G51" s="18"/>
      <c r="H51" s="18"/>
      <c r="I51" s="18"/>
      <c r="J51" s="30"/>
      <c r="K51" s="10"/>
      <c r="L51" s="210"/>
      <c r="M51" s="104"/>
      <c r="N51" s="210"/>
    </row>
    <row r="52" spans="1:14" s="1" customFormat="1" ht="13.5" customHeight="1">
      <c r="A52" s="198"/>
      <c r="B52" s="196"/>
      <c r="C52" s="28" t="s">
        <v>166</v>
      </c>
      <c r="D52" s="29" t="s">
        <v>458</v>
      </c>
      <c r="F52" s="30"/>
      <c r="G52" s="18"/>
      <c r="H52" s="18"/>
      <c r="I52" s="18"/>
      <c r="J52" s="30"/>
      <c r="K52" s="10"/>
      <c r="L52" s="210"/>
      <c r="M52" s="104"/>
      <c r="N52" s="210"/>
    </row>
    <row r="53" spans="1:14" s="1" customFormat="1" ht="13.5" customHeight="1">
      <c r="A53" s="198"/>
      <c r="B53" s="196"/>
      <c r="C53" s="28" t="s">
        <v>166</v>
      </c>
      <c r="D53" s="29" t="s">
        <v>459</v>
      </c>
      <c r="F53" s="57"/>
      <c r="G53" s="108"/>
      <c r="H53" s="108"/>
      <c r="I53" s="108"/>
      <c r="J53" s="57"/>
      <c r="K53" s="10"/>
      <c r="L53" s="210"/>
      <c r="M53" s="104"/>
      <c r="N53" s="210"/>
    </row>
    <row r="54" spans="1:14" s="1" customFormat="1" ht="13.5" customHeight="1">
      <c r="A54" s="198"/>
      <c r="B54" s="196"/>
      <c r="C54" s="28" t="s">
        <v>166</v>
      </c>
      <c r="D54" s="29" t="s">
        <v>460</v>
      </c>
      <c r="F54" s="57"/>
      <c r="G54" s="108"/>
      <c r="H54" s="108"/>
      <c r="I54" s="108"/>
      <c r="J54" s="57"/>
      <c r="K54" s="10"/>
      <c r="L54" s="210"/>
      <c r="M54" s="104"/>
      <c r="N54" s="210"/>
    </row>
    <row r="55" spans="1:14" s="1" customFormat="1" ht="13.5" customHeight="1">
      <c r="A55" s="198"/>
      <c r="B55" s="196"/>
      <c r="C55" s="28" t="s">
        <v>166</v>
      </c>
      <c r="D55" s="29" t="s">
        <v>461</v>
      </c>
      <c r="F55" s="10"/>
      <c r="G55" s="108"/>
      <c r="H55" s="108"/>
      <c r="I55" s="108"/>
      <c r="J55" s="57"/>
      <c r="K55" s="10"/>
      <c r="L55" s="210"/>
      <c r="M55" s="104"/>
      <c r="N55" s="210"/>
    </row>
    <row r="56" spans="1:14" s="1" customFormat="1" ht="13.5" customHeight="1">
      <c r="A56" s="198"/>
      <c r="B56" s="196"/>
      <c r="C56" s="107"/>
      <c r="D56" s="115"/>
      <c r="E56" s="115"/>
      <c r="F56" s="10"/>
      <c r="G56" s="108"/>
      <c r="H56" s="108"/>
      <c r="I56" s="108"/>
      <c r="J56" s="57"/>
      <c r="K56" s="10"/>
      <c r="L56" s="210"/>
      <c r="M56" s="104"/>
      <c r="N56" s="210"/>
    </row>
    <row r="57" spans="1:14" s="1" customFormat="1" ht="13.5" customHeight="1">
      <c r="A57" s="198"/>
      <c r="B57" s="196"/>
      <c r="C57" s="107"/>
      <c r="D57" s="115"/>
      <c r="E57" s="115"/>
      <c r="F57" s="10"/>
      <c r="G57" s="108"/>
      <c r="H57" s="108"/>
      <c r="I57" s="108"/>
      <c r="J57" s="57"/>
      <c r="K57" s="10"/>
      <c r="L57" s="210"/>
      <c r="M57" s="104"/>
      <c r="N57" s="210"/>
    </row>
    <row r="58" spans="1:14" s="1" customFormat="1">
      <c r="A58" s="198"/>
      <c r="B58" s="196"/>
      <c r="C58" s="107"/>
      <c r="D58" s="115"/>
      <c r="E58" s="115"/>
      <c r="F58" s="10"/>
      <c r="G58" s="108"/>
      <c r="H58" s="108"/>
      <c r="I58" s="108"/>
      <c r="J58" s="57"/>
      <c r="K58" s="10"/>
      <c r="L58" s="210"/>
      <c r="M58" s="104"/>
      <c r="N58" s="210"/>
    </row>
    <row r="59" spans="1:14" s="1" customFormat="1">
      <c r="A59" s="198"/>
      <c r="B59" s="196"/>
      <c r="C59" s="107"/>
      <c r="D59" s="115"/>
      <c r="E59" s="115"/>
      <c r="F59" s="10"/>
      <c r="G59" s="108"/>
      <c r="H59" s="108"/>
      <c r="I59" s="108"/>
      <c r="J59" s="57"/>
      <c r="K59" s="10"/>
      <c r="L59" s="210"/>
      <c r="M59" s="104"/>
      <c r="N59" s="210"/>
    </row>
    <row r="60" spans="1:14" s="1" customFormat="1">
      <c r="A60" s="212"/>
      <c r="B60" s="197"/>
      <c r="C60" s="111"/>
      <c r="D60" s="112"/>
      <c r="E60" s="112"/>
      <c r="F60" s="25"/>
      <c r="G60" s="109"/>
      <c r="H60" s="109"/>
      <c r="I60" s="109"/>
      <c r="J60" s="144"/>
      <c r="K60" s="144"/>
      <c r="L60" s="211"/>
      <c r="M60" s="105"/>
      <c r="N60" s="211"/>
    </row>
    <row r="61" spans="1:14" s="1" customFormat="1">
      <c r="A61" s="2" t="s">
        <v>65</v>
      </c>
      <c r="B61" s="3"/>
      <c r="C61" s="33"/>
      <c r="D61" s="33"/>
      <c r="E61" s="33"/>
      <c r="F61" s="3"/>
      <c r="G61" s="3"/>
      <c r="H61" s="3"/>
      <c r="I61" s="3"/>
      <c r="J61" s="3"/>
      <c r="K61" s="3"/>
      <c r="L61" s="33"/>
      <c r="M61" s="33"/>
      <c r="N61" s="22"/>
    </row>
    <row r="62" spans="1:14" s="1" customFormat="1" ht="19.5">
      <c r="A62" s="3" t="s">
        <v>0</v>
      </c>
      <c r="B62" s="3"/>
      <c r="C62" s="33"/>
      <c r="D62" s="33"/>
      <c r="E62" s="33"/>
      <c r="F62" s="3"/>
      <c r="G62" s="3"/>
      <c r="H62" s="4" t="s">
        <v>943</v>
      </c>
      <c r="I62" s="3"/>
      <c r="J62" s="3"/>
      <c r="K62" s="3"/>
      <c r="L62" s="33"/>
      <c r="M62" s="33"/>
      <c r="N62" s="6" t="str">
        <f>N34</f>
        <v>（主任監督員）</v>
      </c>
    </row>
    <row r="63" spans="1:14" s="1" customFormat="1" ht="18.75" customHeight="1">
      <c r="A63" s="5" t="s">
        <v>1</v>
      </c>
      <c r="B63" s="5" t="s">
        <v>2</v>
      </c>
      <c r="C63" s="201" t="s">
        <v>3</v>
      </c>
      <c r="D63" s="202"/>
      <c r="E63" s="202"/>
      <c r="F63" s="202"/>
      <c r="G63" s="203"/>
      <c r="H63" s="204" t="s">
        <v>5</v>
      </c>
      <c r="I63" s="205"/>
      <c r="J63" s="5" t="s">
        <v>7</v>
      </c>
      <c r="K63" s="204" t="s">
        <v>8</v>
      </c>
      <c r="L63" s="205"/>
      <c r="M63" s="204" t="s">
        <v>9</v>
      </c>
      <c r="N63" s="205"/>
    </row>
    <row r="64" spans="1:14" s="1" customFormat="1">
      <c r="A64" s="192" t="s">
        <v>10</v>
      </c>
      <c r="B64" s="195" t="s">
        <v>66</v>
      </c>
      <c r="C64" s="107"/>
      <c r="D64" s="115"/>
      <c r="E64" s="115"/>
      <c r="K64" s="14"/>
      <c r="L64" s="209"/>
      <c r="M64" s="103"/>
      <c r="N64" s="209"/>
    </row>
    <row r="65" spans="1:25" s="1" customFormat="1">
      <c r="A65" s="193"/>
      <c r="B65" s="196"/>
      <c r="C65" s="107"/>
      <c r="D65" s="115"/>
      <c r="E65" s="115"/>
      <c r="F65" s="3"/>
      <c r="G65" s="3"/>
      <c r="H65" s="41" t="s">
        <v>181</v>
      </c>
      <c r="I65" s="160" t="s">
        <v>182</v>
      </c>
      <c r="J65" s="41" t="s">
        <v>183</v>
      </c>
      <c r="K65" s="34"/>
      <c r="L65" s="210"/>
      <c r="M65" s="104"/>
      <c r="N65" s="210"/>
    </row>
    <row r="66" spans="1:25" s="1" customFormat="1">
      <c r="A66" s="193"/>
      <c r="B66" s="196"/>
      <c r="C66" s="107"/>
      <c r="D66" s="115"/>
      <c r="E66" s="115"/>
      <c r="F66" s="10" t="s">
        <v>22</v>
      </c>
      <c r="G66" s="57"/>
      <c r="H66" s="6">
        <f>Q67</f>
        <v>0</v>
      </c>
      <c r="I66" s="156">
        <f>S67</f>
        <v>0</v>
      </c>
      <c r="J66" s="47">
        <f>U67</f>
        <v>0</v>
      </c>
      <c r="K66" s="57"/>
      <c r="L66" s="210"/>
      <c r="M66" s="104"/>
      <c r="N66" s="210"/>
      <c r="P66" s="36"/>
      <c r="Q66" s="36"/>
      <c r="R66" s="36"/>
      <c r="S66" s="36"/>
      <c r="T66" s="36"/>
      <c r="U66" s="36"/>
      <c r="V66" s="36"/>
      <c r="W66" s="36"/>
      <c r="X66" s="37" t="s">
        <v>176</v>
      </c>
      <c r="Y66" s="36"/>
    </row>
    <row r="67" spans="1:25" s="1" customFormat="1">
      <c r="A67" s="193"/>
      <c r="B67" s="196"/>
      <c r="C67" s="107"/>
      <c r="D67" s="115"/>
      <c r="E67" s="115"/>
      <c r="F67" s="10" t="s">
        <v>141</v>
      </c>
      <c r="G67" s="128"/>
      <c r="H67" s="128"/>
      <c r="I67" s="128"/>
      <c r="J67" s="34"/>
      <c r="K67" s="57"/>
      <c r="L67" s="210"/>
      <c r="M67" s="104"/>
      <c r="N67" s="210"/>
      <c r="P67" s="36" t="s">
        <v>179</v>
      </c>
      <c r="Q67" s="37">
        <f>COUNTIF(C6:C32,"〇")+COUNTIF(C36:C59,"〇")</f>
        <v>0</v>
      </c>
      <c r="R67" s="36" t="s">
        <v>180</v>
      </c>
      <c r="S67" s="37">
        <f>COUNTIF(C6:C32,"△")+COUNTIF(C36:C59,"△")</f>
        <v>0</v>
      </c>
      <c r="T67" s="36" t="s">
        <v>177</v>
      </c>
      <c r="U67" s="37">
        <f>COUNTIF(C6:C32,"×")+COUNTIF(C36:C59,"×")</f>
        <v>0</v>
      </c>
      <c r="V67" s="36" t="s">
        <v>178</v>
      </c>
      <c r="W67" s="38">
        <f>IF(Q67+S67+U67=0,0,ROUND((Q67+S67*0.5)/(Q67+S67+U67),3))</f>
        <v>0</v>
      </c>
      <c r="X67" s="36">
        <f>IF(W67="","",ROUND(W67*100,1))</f>
        <v>0</v>
      </c>
      <c r="Y67" s="39" t="str">
        <f>IF(X67&lt;60,"d",IF(X67&lt;80,"c",IF(X67&lt;90,"b","a")))</f>
        <v>d</v>
      </c>
    </row>
    <row r="68" spans="1:25" s="1" customFormat="1">
      <c r="A68" s="193"/>
      <c r="B68" s="196"/>
      <c r="C68" s="107"/>
      <c r="D68" s="115"/>
      <c r="E68" s="115"/>
      <c r="F68" s="10" t="s">
        <v>142</v>
      </c>
      <c r="G68" s="132"/>
      <c r="H68" s="132"/>
      <c r="I68" s="132"/>
      <c r="J68" s="132"/>
      <c r="K68" s="57"/>
      <c r="L68" s="210"/>
      <c r="M68" s="104"/>
      <c r="N68" s="210"/>
    </row>
    <row r="69" spans="1:25" s="1" customFormat="1">
      <c r="A69" s="193"/>
      <c r="B69" s="196"/>
      <c r="C69" s="107"/>
      <c r="D69" s="115"/>
      <c r="E69" s="115"/>
      <c r="F69" s="24" t="s">
        <v>866</v>
      </c>
      <c r="G69" s="57"/>
      <c r="H69" s="57"/>
      <c r="I69" s="57"/>
      <c r="J69" s="57"/>
      <c r="K69" s="57"/>
      <c r="L69" s="210"/>
      <c r="M69" s="104"/>
      <c r="N69" s="210"/>
    </row>
    <row r="70" spans="1:25" s="1" customFormat="1">
      <c r="A70" s="193"/>
      <c r="B70" s="196"/>
      <c r="C70" s="107"/>
      <c r="D70" s="115"/>
      <c r="E70" s="115"/>
      <c r="F70" s="10" t="s">
        <v>859</v>
      </c>
      <c r="G70" s="132"/>
      <c r="H70" s="132"/>
      <c r="I70" s="132"/>
      <c r="J70" s="57"/>
      <c r="K70" s="57"/>
      <c r="L70" s="210"/>
      <c r="M70" s="104"/>
      <c r="N70" s="210"/>
    </row>
    <row r="71" spans="1:25" s="1" customFormat="1">
      <c r="A71" s="193"/>
      <c r="B71" s="196"/>
      <c r="C71" s="107"/>
      <c r="D71" s="115"/>
      <c r="E71" s="115"/>
      <c r="F71" s="10" t="str">
        <f>"評価値＝(　"&amp;TEXT(Q67+S67*0.5,"0.0")&amp;"　)評価数／(　"&amp;TEXT(Q67+S67+U67,"0.0")&amp;"　)対象評価項目数＝（　"&amp;TEXT(X67,0)&amp;"　）％"</f>
        <v>評価値＝(　0.0　)評価数／(　0.0　)対象評価項目数＝（　0　）％</v>
      </c>
      <c r="G71" s="132"/>
      <c r="H71" s="132"/>
      <c r="I71" s="132"/>
      <c r="J71" s="132"/>
      <c r="K71" s="57"/>
      <c r="L71" s="210"/>
      <c r="M71" s="104"/>
      <c r="N71" s="210"/>
    </row>
    <row r="72" spans="1:25" s="1" customFormat="1">
      <c r="A72" s="193"/>
      <c r="B72" s="196"/>
      <c r="C72" s="107"/>
      <c r="D72" s="115"/>
      <c r="E72" s="115"/>
      <c r="F72" s="10" t="s">
        <v>21</v>
      </c>
      <c r="G72" s="132"/>
      <c r="H72" s="132"/>
      <c r="I72" s="132"/>
      <c r="J72" s="57"/>
      <c r="K72" s="57"/>
      <c r="L72" s="210"/>
      <c r="M72" s="104"/>
      <c r="N72" s="210"/>
    </row>
    <row r="73" spans="1:25" s="1" customFormat="1">
      <c r="A73" s="193"/>
      <c r="B73" s="196"/>
      <c r="C73" s="107"/>
      <c r="D73" s="115"/>
      <c r="E73" s="115"/>
      <c r="F73" s="10" t="s">
        <v>848</v>
      </c>
      <c r="G73" s="108"/>
      <c r="H73" s="108"/>
      <c r="I73" s="108"/>
      <c r="J73" s="57"/>
      <c r="K73" s="57"/>
      <c r="L73" s="210"/>
      <c r="M73" s="104"/>
      <c r="N73" s="210"/>
    </row>
    <row r="74" spans="1:25" s="1" customFormat="1">
      <c r="A74" s="198" t="s">
        <v>11</v>
      </c>
      <c r="B74" s="196"/>
      <c r="C74" s="107"/>
      <c r="D74" s="115"/>
      <c r="E74" s="115"/>
      <c r="F74" s="10" t="s">
        <v>849</v>
      </c>
      <c r="G74" s="108"/>
      <c r="H74" s="108"/>
      <c r="I74" s="108"/>
      <c r="J74" s="57"/>
      <c r="K74" s="57"/>
      <c r="L74" s="210"/>
      <c r="M74" s="104"/>
      <c r="N74" s="210"/>
    </row>
    <row r="75" spans="1:25" s="1" customFormat="1">
      <c r="A75" s="198"/>
      <c r="B75" s="196"/>
      <c r="C75" s="107"/>
      <c r="D75" s="115"/>
      <c r="E75" s="115"/>
      <c r="F75" s="10" t="s">
        <v>850</v>
      </c>
      <c r="G75" s="108"/>
      <c r="H75" s="108"/>
      <c r="I75" s="108"/>
      <c r="J75" s="57"/>
      <c r="K75" s="57"/>
      <c r="L75" s="210"/>
      <c r="M75" s="104"/>
      <c r="N75" s="210"/>
    </row>
    <row r="76" spans="1:25" s="1" customFormat="1">
      <c r="A76" s="198"/>
      <c r="B76" s="196"/>
      <c r="C76" s="107"/>
      <c r="D76" s="115"/>
      <c r="E76" s="115"/>
      <c r="F76" s="10"/>
      <c r="G76" s="108"/>
      <c r="H76" s="108"/>
      <c r="I76" s="108"/>
      <c r="J76" s="57"/>
      <c r="K76" s="57"/>
      <c r="L76" s="210"/>
      <c r="M76" s="104"/>
      <c r="N76" s="210"/>
    </row>
    <row r="77" spans="1:25" s="1" customFormat="1">
      <c r="A77" s="198"/>
      <c r="B77" s="196"/>
      <c r="C77" s="107"/>
      <c r="D77" s="115"/>
      <c r="E77" s="115"/>
      <c r="F77" s="10"/>
      <c r="G77" s="108"/>
      <c r="H77" s="108"/>
      <c r="I77" s="108"/>
      <c r="J77" s="57"/>
      <c r="K77" s="57"/>
      <c r="L77" s="210"/>
      <c r="M77" s="104"/>
      <c r="N77" s="210"/>
    </row>
    <row r="78" spans="1:25" s="1" customFormat="1">
      <c r="A78" s="198"/>
      <c r="B78" s="196"/>
      <c r="C78" s="107"/>
      <c r="D78" s="115"/>
      <c r="E78" s="115"/>
      <c r="F78" s="10"/>
      <c r="G78" s="108"/>
      <c r="H78" s="108"/>
      <c r="I78" s="108"/>
      <c r="J78" s="57"/>
      <c r="K78" s="57"/>
      <c r="L78" s="210"/>
      <c r="M78" s="104"/>
      <c r="N78" s="210"/>
    </row>
    <row r="79" spans="1:25" s="1" customFormat="1">
      <c r="A79" s="198"/>
      <c r="B79" s="196"/>
      <c r="C79" s="107"/>
      <c r="D79" s="115"/>
      <c r="E79" s="115"/>
      <c r="F79" s="10"/>
      <c r="G79" s="108"/>
      <c r="H79" s="108"/>
      <c r="I79" s="108"/>
      <c r="J79" s="57"/>
      <c r="K79" s="57"/>
      <c r="L79" s="210"/>
      <c r="M79" s="104"/>
      <c r="N79" s="210"/>
    </row>
    <row r="80" spans="1:25" s="1" customFormat="1">
      <c r="A80" s="198"/>
      <c r="B80" s="196"/>
      <c r="C80" s="107"/>
      <c r="D80" s="115"/>
      <c r="E80" s="115"/>
      <c r="F80" s="10"/>
      <c r="G80" s="108"/>
      <c r="H80" s="108"/>
      <c r="I80" s="108"/>
      <c r="J80" s="57"/>
      <c r="K80" s="57"/>
      <c r="L80" s="210"/>
      <c r="M80" s="104"/>
      <c r="N80" s="210"/>
    </row>
    <row r="81" spans="1:14" s="1" customFormat="1">
      <c r="A81" s="198"/>
      <c r="B81" s="196"/>
      <c r="C81" s="107"/>
      <c r="D81" s="115"/>
      <c r="E81" s="115"/>
      <c r="F81" s="10"/>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198"/>
      <c r="B83" s="196"/>
      <c r="C83" s="107"/>
      <c r="D83" s="115"/>
      <c r="E83" s="115"/>
      <c r="F83" s="57"/>
      <c r="G83" s="108"/>
      <c r="H83" s="108"/>
      <c r="I83" s="108"/>
      <c r="J83" s="57"/>
      <c r="K83" s="57"/>
      <c r="L83" s="210"/>
      <c r="M83" s="104"/>
      <c r="N83" s="210"/>
    </row>
    <row r="84" spans="1:14" s="1" customFormat="1">
      <c r="A84" s="198"/>
      <c r="B84" s="196"/>
      <c r="C84" s="107"/>
      <c r="D84" s="115"/>
      <c r="E84" s="115"/>
      <c r="F84" s="10"/>
      <c r="G84" s="108"/>
      <c r="H84" s="108"/>
      <c r="I84" s="108"/>
      <c r="J84" s="57"/>
      <c r="K84" s="57"/>
      <c r="L84" s="210"/>
      <c r="M84" s="104"/>
      <c r="N84" s="210"/>
    </row>
    <row r="85" spans="1:14" s="1" customFormat="1">
      <c r="A85" s="198"/>
      <c r="B85" s="196"/>
      <c r="C85" s="107"/>
      <c r="D85" s="115"/>
      <c r="E85" s="115"/>
      <c r="F85" s="10"/>
      <c r="G85" s="108"/>
      <c r="H85" s="108"/>
      <c r="I85" s="108"/>
      <c r="J85" s="57"/>
      <c r="K85" s="57"/>
      <c r="L85" s="210"/>
      <c r="M85" s="104"/>
      <c r="N85" s="210"/>
    </row>
    <row r="86" spans="1:14" s="1" customFormat="1">
      <c r="A86" s="212"/>
      <c r="B86" s="197"/>
      <c r="C86" s="111"/>
      <c r="D86" s="112"/>
      <c r="E86" s="112"/>
      <c r="F86" s="25"/>
      <c r="G86" s="109"/>
      <c r="H86" s="109"/>
      <c r="I86" s="109"/>
      <c r="J86" s="109"/>
      <c r="K86" s="144"/>
      <c r="L86" s="211"/>
      <c r="M86" s="105"/>
      <c r="N86" s="211"/>
    </row>
  </sheetData>
  <mergeCells count="33">
    <mergeCell ref="K3:L3"/>
    <mergeCell ref="M3:N3"/>
    <mergeCell ref="A4:A15"/>
    <mergeCell ref="B4:B32"/>
    <mergeCell ref="L4:L7"/>
    <mergeCell ref="N4:N7"/>
    <mergeCell ref="L8:L32"/>
    <mergeCell ref="N8:N32"/>
    <mergeCell ref="A16:A32"/>
    <mergeCell ref="C3:G3"/>
    <mergeCell ref="H3:I3"/>
    <mergeCell ref="K35:L35"/>
    <mergeCell ref="M35:N35"/>
    <mergeCell ref="A36:A47"/>
    <mergeCell ref="B36:B60"/>
    <mergeCell ref="L36:L39"/>
    <mergeCell ref="N36:N39"/>
    <mergeCell ref="L40:L60"/>
    <mergeCell ref="N40:N60"/>
    <mergeCell ref="C35:G35"/>
    <mergeCell ref="H35:I35"/>
    <mergeCell ref="A74:A86"/>
    <mergeCell ref="A48:A60"/>
    <mergeCell ref="K63:L63"/>
    <mergeCell ref="M63:N63"/>
    <mergeCell ref="A64:A73"/>
    <mergeCell ref="B64:B86"/>
    <mergeCell ref="L64:L67"/>
    <mergeCell ref="N64:N67"/>
    <mergeCell ref="L68:L86"/>
    <mergeCell ref="N68:N86"/>
    <mergeCell ref="C63:G63"/>
    <mergeCell ref="H63:I63"/>
  </mergeCells>
  <phoneticPr fontId="1"/>
  <dataValidations count="2">
    <dataValidation type="list" allowBlank="1" showInputMessage="1" showErrorMessage="1" sqref="M8 M4">
      <formula1>"・,〇"</formula1>
    </dataValidation>
    <dataValidation type="list" allowBlank="1" showInputMessage="1" showErrorMessage="1" sqref="C7:C14 C16:C23 C25:C32 C36:C37 C39:C45 C47:C55">
      <formula1>"・,〇,×"</formula1>
    </dataValidation>
  </dataValidations>
  <pageMargins left="0.7" right="0.7" top="0.75" bottom="0.75" header="0.3" footer="0.3"/>
  <pageSetup paperSize="9" scale="99" orientation="landscape" r:id="rId1"/>
  <rowBreaks count="2" manualBreakCount="2">
    <brk id="32" max="13" man="1"/>
    <brk id="60"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view="pageBreakPreview" topLeftCell="A10" zoomScaleNormal="140" zoomScaleSheetLayoutView="100" workbookViewId="0">
      <selection activeCell="H31" sqref="H31"/>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71</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IF(OR(M4="〇",M8="〇"),"e",IF(OR(K4="〇",K8="〇"),"d",Y64))</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72</v>
      </c>
      <c r="C4" s="7" t="s">
        <v>16</v>
      </c>
      <c r="D4" s="99"/>
      <c r="E4" s="99"/>
      <c r="F4" s="46"/>
      <c r="G4" s="8"/>
      <c r="H4" s="8"/>
      <c r="I4" s="8"/>
      <c r="J4" s="8"/>
      <c r="K4" s="133"/>
      <c r="L4" s="209"/>
      <c r="M4" s="80" t="s">
        <v>166</v>
      </c>
      <c r="N4" s="209" t="s">
        <v>167</v>
      </c>
    </row>
    <row r="5" spans="1:23" s="1" customFormat="1">
      <c r="A5" s="193"/>
      <c r="B5" s="196"/>
      <c r="C5" s="2" t="s">
        <v>13</v>
      </c>
      <c r="D5" s="115"/>
      <c r="E5" s="115"/>
      <c r="G5" s="9"/>
      <c r="H5" s="9"/>
      <c r="I5" s="9"/>
      <c r="J5" s="10"/>
      <c r="K5" s="148"/>
      <c r="L5" s="210"/>
      <c r="M5" s="104"/>
      <c r="N5" s="210"/>
    </row>
    <row r="6" spans="1:23" s="1" customFormat="1">
      <c r="A6" s="193"/>
      <c r="B6" s="196"/>
      <c r="C6" s="3" t="s">
        <v>15</v>
      </c>
      <c r="D6" s="115"/>
      <c r="E6" s="115"/>
      <c r="G6" s="108"/>
      <c r="H6" s="108"/>
      <c r="I6" s="108"/>
      <c r="J6" s="57"/>
      <c r="K6" s="148"/>
      <c r="L6" s="210"/>
      <c r="M6" s="104"/>
      <c r="N6" s="210"/>
    </row>
    <row r="7" spans="1:23" s="1" customFormat="1" ht="13.5" customHeight="1">
      <c r="A7" s="193"/>
      <c r="B7" s="196"/>
      <c r="C7" s="28" t="s">
        <v>166</v>
      </c>
      <c r="D7" s="29" t="s">
        <v>463</v>
      </c>
      <c r="F7" s="60"/>
      <c r="G7" s="18"/>
      <c r="H7" s="18"/>
      <c r="I7" s="18"/>
      <c r="J7" s="30"/>
      <c r="K7" s="148"/>
      <c r="L7" s="210"/>
      <c r="M7" s="105"/>
      <c r="N7" s="211"/>
    </row>
    <row r="8" spans="1:23" s="1" customFormat="1" ht="13.5" customHeight="1">
      <c r="A8" s="193"/>
      <c r="B8" s="196"/>
      <c r="C8" s="28" t="s">
        <v>166</v>
      </c>
      <c r="D8" s="208" t="s">
        <v>464</v>
      </c>
      <c r="E8" s="208"/>
      <c r="F8" s="208"/>
      <c r="G8" s="208"/>
      <c r="H8" s="208"/>
      <c r="I8" s="208"/>
      <c r="J8" s="208"/>
      <c r="K8" s="148"/>
      <c r="L8" s="210"/>
      <c r="M8" s="80" t="s">
        <v>166</v>
      </c>
      <c r="N8" s="210" t="s">
        <v>168</v>
      </c>
    </row>
    <row r="9" spans="1:23" s="1" customFormat="1" ht="13.5" customHeight="1">
      <c r="A9" s="193"/>
      <c r="B9" s="196"/>
      <c r="C9" s="107"/>
      <c r="D9" s="208"/>
      <c r="E9" s="208"/>
      <c r="F9" s="208"/>
      <c r="G9" s="208"/>
      <c r="H9" s="208"/>
      <c r="I9" s="208"/>
      <c r="J9" s="208"/>
      <c r="K9" s="148"/>
      <c r="L9" s="210"/>
      <c r="M9" s="104"/>
      <c r="N9" s="210"/>
    </row>
    <row r="10" spans="1:23" s="1" customFormat="1" ht="13.5" customHeight="1">
      <c r="A10" s="193"/>
      <c r="B10" s="196"/>
      <c r="C10" s="28" t="s">
        <v>166</v>
      </c>
      <c r="D10" s="29" t="s">
        <v>465</v>
      </c>
      <c r="F10" s="30"/>
      <c r="G10" s="18"/>
      <c r="H10" s="18"/>
      <c r="I10" s="18"/>
      <c r="J10" s="30"/>
      <c r="K10" s="148"/>
      <c r="L10" s="210"/>
      <c r="M10" s="104"/>
      <c r="N10" s="210"/>
    </row>
    <row r="11" spans="1:23" s="1" customFormat="1" ht="13.5" customHeight="1">
      <c r="A11" s="193"/>
      <c r="B11" s="196"/>
      <c r="C11" s="28" t="s">
        <v>166</v>
      </c>
      <c r="D11" s="29" t="s">
        <v>466</v>
      </c>
      <c r="F11" s="57"/>
      <c r="G11" s="108"/>
      <c r="H11" s="108"/>
      <c r="I11" s="108"/>
      <c r="J11" s="57"/>
      <c r="K11" s="140"/>
      <c r="L11" s="210"/>
      <c r="M11" s="104"/>
      <c r="N11" s="210"/>
    </row>
    <row r="12" spans="1:23" s="1" customFormat="1" ht="13.5" customHeight="1">
      <c r="A12" s="193"/>
      <c r="B12" s="196"/>
      <c r="C12" s="28" t="s">
        <v>166</v>
      </c>
      <c r="D12" s="29" t="s">
        <v>467</v>
      </c>
      <c r="F12" s="57"/>
      <c r="G12" s="108"/>
      <c r="H12" s="108"/>
      <c r="I12" s="108"/>
      <c r="J12" s="57"/>
      <c r="K12" s="140"/>
      <c r="L12" s="210"/>
      <c r="M12" s="104"/>
      <c r="N12" s="210"/>
    </row>
    <row r="13" spans="1:23" s="1" customFormat="1" ht="13.5" customHeight="1">
      <c r="A13" s="193"/>
      <c r="B13" s="196"/>
      <c r="C13" s="28" t="s">
        <v>166</v>
      </c>
      <c r="D13" s="29" t="s">
        <v>468</v>
      </c>
      <c r="F13" s="57"/>
      <c r="G13" s="108"/>
      <c r="H13" s="108"/>
      <c r="I13" s="108"/>
      <c r="J13" s="57"/>
      <c r="K13" s="140"/>
      <c r="L13" s="210"/>
      <c r="M13" s="104"/>
      <c r="N13" s="210"/>
    </row>
    <row r="14" spans="1:23" s="1" customFormat="1">
      <c r="A14" s="193"/>
      <c r="B14" s="196"/>
      <c r="C14" s="57" t="s">
        <v>73</v>
      </c>
      <c r="D14" s="115"/>
      <c r="E14" s="115"/>
      <c r="G14" s="108"/>
      <c r="H14" s="108"/>
      <c r="I14" s="108"/>
      <c r="J14" s="57"/>
      <c r="K14" s="57"/>
      <c r="L14" s="210"/>
      <c r="M14" s="104"/>
      <c r="N14" s="210"/>
    </row>
    <row r="15" spans="1:23" s="1" customFormat="1" ht="13.5" customHeight="1">
      <c r="A15" s="198" t="s">
        <v>11</v>
      </c>
      <c r="B15" s="196"/>
      <c r="C15" s="28" t="s">
        <v>166</v>
      </c>
      <c r="D15" s="29" t="s">
        <v>469</v>
      </c>
      <c r="F15" s="10"/>
      <c r="G15" s="108"/>
      <c r="H15" s="108"/>
      <c r="I15" s="108"/>
      <c r="J15" s="57"/>
      <c r="K15" s="57"/>
      <c r="L15" s="210"/>
      <c r="M15" s="104"/>
      <c r="N15" s="210"/>
    </row>
    <row r="16" spans="1:23" s="1" customFormat="1" ht="13.5" customHeight="1">
      <c r="A16" s="198"/>
      <c r="B16" s="196"/>
      <c r="C16" s="28" t="s">
        <v>166</v>
      </c>
      <c r="D16" s="29" t="s">
        <v>470</v>
      </c>
      <c r="F16" s="10"/>
      <c r="G16" s="108"/>
      <c r="H16" s="108"/>
      <c r="I16" s="108"/>
      <c r="J16" s="57"/>
      <c r="K16" s="57"/>
      <c r="L16" s="210"/>
      <c r="M16" s="104"/>
      <c r="N16" s="210"/>
    </row>
    <row r="17" spans="1:14" s="1" customFormat="1" ht="13.5" customHeight="1">
      <c r="A17" s="198"/>
      <c r="B17" s="196"/>
      <c r="C17" s="57" t="s">
        <v>74</v>
      </c>
      <c r="D17" s="90"/>
      <c r="E17" s="115"/>
      <c r="G17" s="108"/>
      <c r="H17" s="108"/>
      <c r="I17" s="108"/>
      <c r="J17" s="57"/>
      <c r="K17" s="57"/>
      <c r="L17" s="210"/>
      <c r="M17" s="104"/>
      <c r="N17" s="210"/>
    </row>
    <row r="18" spans="1:14" s="1" customFormat="1" ht="13.5" customHeight="1">
      <c r="A18" s="198"/>
      <c r="B18" s="196"/>
      <c r="C18" s="28" t="s">
        <v>166</v>
      </c>
      <c r="D18" s="29" t="s">
        <v>471</v>
      </c>
      <c r="F18" s="29"/>
      <c r="G18" s="18"/>
      <c r="H18" s="18"/>
      <c r="I18" s="18"/>
      <c r="J18" s="30"/>
      <c r="K18" s="148"/>
      <c r="L18" s="210"/>
      <c r="M18" s="104"/>
      <c r="N18" s="210"/>
    </row>
    <row r="19" spans="1:14" s="1" customFormat="1" ht="13.5" customHeight="1">
      <c r="A19" s="198"/>
      <c r="B19" s="196"/>
      <c r="C19" s="28" t="s">
        <v>166</v>
      </c>
      <c r="D19" s="29" t="s">
        <v>472</v>
      </c>
      <c r="F19" s="30"/>
      <c r="G19" s="18"/>
      <c r="H19" s="18"/>
      <c r="I19" s="18"/>
      <c r="J19" s="30"/>
      <c r="K19" s="148"/>
      <c r="L19" s="210"/>
      <c r="M19" s="104"/>
      <c r="N19" s="210"/>
    </row>
    <row r="20" spans="1:14" s="1" customFormat="1" ht="13.5" customHeight="1">
      <c r="A20" s="198"/>
      <c r="B20" s="196"/>
      <c r="C20" s="28" t="s">
        <v>166</v>
      </c>
      <c r="D20" s="29" t="s">
        <v>476</v>
      </c>
      <c r="F20" s="30"/>
      <c r="G20" s="18"/>
      <c r="H20" s="18"/>
      <c r="I20" s="18"/>
      <c r="J20" s="30"/>
      <c r="K20" s="148"/>
      <c r="L20" s="210"/>
      <c r="M20" s="104"/>
      <c r="N20" s="210"/>
    </row>
    <row r="21" spans="1:14" s="1" customFormat="1" ht="13.5" customHeight="1">
      <c r="A21" s="198"/>
      <c r="B21" s="196"/>
      <c r="C21" s="28" t="s">
        <v>166</v>
      </c>
      <c r="D21" s="29" t="s">
        <v>473</v>
      </c>
      <c r="F21" s="57"/>
      <c r="G21" s="108"/>
      <c r="H21" s="108"/>
      <c r="I21" s="108"/>
      <c r="J21" s="57"/>
      <c r="K21" s="140"/>
      <c r="L21" s="210"/>
      <c r="M21" s="104"/>
      <c r="N21" s="210"/>
    </row>
    <row r="22" spans="1:14" s="1" customFormat="1" ht="13.5" customHeight="1">
      <c r="A22" s="198"/>
      <c r="B22" s="196"/>
      <c r="C22" s="28" t="s">
        <v>166</v>
      </c>
      <c r="D22" s="29" t="s">
        <v>284</v>
      </c>
      <c r="F22" s="57"/>
      <c r="G22" s="108"/>
      <c r="H22" s="108"/>
      <c r="I22" s="108"/>
      <c r="J22" s="57"/>
      <c r="K22" s="140"/>
      <c r="L22" s="210"/>
      <c r="M22" s="104"/>
      <c r="N22" s="210"/>
    </row>
    <row r="23" spans="1:14" s="1" customFormat="1" ht="13.5" customHeight="1">
      <c r="A23" s="198"/>
      <c r="B23" s="196"/>
      <c r="C23" s="28" t="s">
        <v>166</v>
      </c>
      <c r="D23" s="29" t="s">
        <v>474</v>
      </c>
      <c r="F23" s="57"/>
      <c r="G23" s="108"/>
      <c r="H23" s="108"/>
      <c r="I23" s="108"/>
      <c r="J23" s="57"/>
      <c r="K23" s="140"/>
      <c r="L23" s="210"/>
      <c r="M23" s="104"/>
      <c r="N23" s="210"/>
    </row>
    <row r="24" spans="1:14" s="1" customFormat="1" ht="13.5" customHeight="1">
      <c r="A24" s="198"/>
      <c r="B24" s="196"/>
      <c r="C24" s="28" t="s">
        <v>166</v>
      </c>
      <c r="D24" s="29" t="s">
        <v>475</v>
      </c>
      <c r="F24" s="57"/>
      <c r="G24" s="108"/>
      <c r="H24" s="108"/>
      <c r="I24" s="108"/>
      <c r="J24" s="57"/>
      <c r="K24" s="140"/>
      <c r="L24" s="210"/>
      <c r="M24" s="104"/>
      <c r="N24" s="210"/>
    </row>
    <row r="25" spans="1:14" s="1" customFormat="1">
      <c r="A25" s="198"/>
      <c r="B25" s="196"/>
      <c r="C25" s="57" t="s">
        <v>75</v>
      </c>
      <c r="D25" s="115"/>
      <c r="E25" s="115"/>
      <c r="G25" s="57"/>
      <c r="H25" s="57"/>
      <c r="I25" s="57"/>
      <c r="J25" s="57"/>
      <c r="K25" s="57"/>
      <c r="L25" s="210"/>
      <c r="M25" s="104"/>
      <c r="N25" s="210"/>
    </row>
    <row r="26" spans="1:14" s="1" customFormat="1" ht="13.5" customHeight="1">
      <c r="A26" s="198"/>
      <c r="B26" s="196"/>
      <c r="C26" s="28" t="s">
        <v>166</v>
      </c>
      <c r="D26" s="29" t="s">
        <v>477</v>
      </c>
      <c r="F26" s="29"/>
      <c r="G26" s="18"/>
      <c r="H26" s="18"/>
      <c r="I26" s="18"/>
      <c r="J26" s="30"/>
      <c r="K26" s="148"/>
      <c r="L26" s="210"/>
      <c r="M26" s="104"/>
      <c r="N26" s="210"/>
    </row>
    <row r="27" spans="1:14" s="1" customFormat="1" ht="13.5" customHeight="1">
      <c r="A27" s="198"/>
      <c r="B27" s="196"/>
      <c r="C27" s="28" t="s">
        <v>166</v>
      </c>
      <c r="D27" s="29" t="s">
        <v>480</v>
      </c>
      <c r="F27" s="29"/>
      <c r="G27" s="18"/>
      <c r="H27" s="18"/>
      <c r="I27" s="18"/>
      <c r="J27" s="30"/>
      <c r="K27" s="148"/>
      <c r="L27" s="210"/>
      <c r="M27" s="104"/>
      <c r="N27" s="210"/>
    </row>
    <row r="28" spans="1:14" s="1" customFormat="1" ht="13.5" customHeight="1">
      <c r="A28" s="198"/>
      <c r="B28" s="196"/>
      <c r="C28" s="28" t="s">
        <v>166</v>
      </c>
      <c r="D28" s="29" t="s">
        <v>478</v>
      </c>
      <c r="F28" s="29"/>
      <c r="G28" s="18"/>
      <c r="H28" s="18"/>
      <c r="I28" s="18"/>
      <c r="J28" s="30"/>
      <c r="K28" s="148"/>
      <c r="L28" s="210"/>
      <c r="M28" s="104"/>
      <c r="N28" s="210"/>
    </row>
    <row r="29" spans="1:14" s="1" customFormat="1" ht="13.5" customHeight="1">
      <c r="A29" s="212"/>
      <c r="B29" s="197"/>
      <c r="C29" s="42" t="s">
        <v>166</v>
      </c>
      <c r="D29" s="52" t="s">
        <v>479</v>
      </c>
      <c r="E29" s="52"/>
      <c r="F29" s="52"/>
      <c r="G29" s="19"/>
      <c r="H29" s="19"/>
      <c r="I29" s="19"/>
      <c r="J29" s="19"/>
      <c r="K29" s="145"/>
      <c r="L29" s="211"/>
      <c r="M29" s="105"/>
      <c r="N29" s="211"/>
    </row>
    <row r="30" spans="1:14" s="1" customFormat="1">
      <c r="A30" s="2" t="s">
        <v>71</v>
      </c>
      <c r="B30" s="3"/>
      <c r="C30" s="33"/>
      <c r="D30" s="33"/>
      <c r="E30" s="33"/>
      <c r="F30" s="3"/>
      <c r="G30" s="3"/>
      <c r="H30" s="3"/>
      <c r="I30" s="3"/>
      <c r="J30" s="3"/>
      <c r="K30" s="3"/>
      <c r="L30" s="33"/>
      <c r="M30" s="33"/>
      <c r="N30" s="22"/>
    </row>
    <row r="31" spans="1:14" s="1" customFormat="1" ht="19.5">
      <c r="A31" s="3" t="s">
        <v>0</v>
      </c>
      <c r="B31" s="3"/>
      <c r="C31" s="33"/>
      <c r="D31" s="33"/>
      <c r="E31" s="33"/>
      <c r="F31" s="3"/>
      <c r="G31" s="3"/>
      <c r="H31" s="4" t="s">
        <v>943</v>
      </c>
      <c r="I31" s="3"/>
      <c r="J31" s="3"/>
      <c r="K31" s="3"/>
      <c r="L31" s="33"/>
      <c r="M31" s="33"/>
      <c r="N31" s="6" t="str">
        <f>N2</f>
        <v>（主任監督員）</v>
      </c>
    </row>
    <row r="32" spans="1:14" s="1" customFormat="1" ht="18.75" customHeight="1">
      <c r="A32" s="5" t="s">
        <v>1</v>
      </c>
      <c r="B32" s="5" t="s">
        <v>2</v>
      </c>
      <c r="C32" s="201" t="s">
        <v>3</v>
      </c>
      <c r="D32" s="202"/>
      <c r="E32" s="202"/>
      <c r="F32" s="202"/>
      <c r="G32" s="203"/>
      <c r="H32" s="204" t="s">
        <v>5</v>
      </c>
      <c r="I32" s="205"/>
      <c r="J32" s="5" t="s">
        <v>7</v>
      </c>
      <c r="K32" s="204" t="s">
        <v>8</v>
      </c>
      <c r="L32" s="205"/>
      <c r="M32" s="204" t="s">
        <v>9</v>
      </c>
      <c r="N32" s="205"/>
    </row>
    <row r="33" spans="1:14" s="1" customFormat="1" ht="13.5" customHeight="1">
      <c r="A33" s="192" t="s">
        <v>10</v>
      </c>
      <c r="B33" s="195" t="s">
        <v>72</v>
      </c>
      <c r="C33" s="28" t="s">
        <v>166</v>
      </c>
      <c r="D33" s="29" t="s">
        <v>481</v>
      </c>
      <c r="E33" s="29"/>
      <c r="F33" s="15"/>
      <c r="G33" s="57"/>
      <c r="H33" s="57"/>
      <c r="I33" s="57"/>
      <c r="J33" s="57"/>
      <c r="K33" s="14"/>
      <c r="L33" s="209"/>
      <c r="M33" s="103"/>
      <c r="N33" s="209"/>
    </row>
    <row r="34" spans="1:14" s="1" customFormat="1">
      <c r="A34" s="193"/>
      <c r="B34" s="196"/>
      <c r="C34" s="51" t="s">
        <v>76</v>
      </c>
      <c r="D34" s="115"/>
      <c r="E34" s="115"/>
      <c r="G34" s="102"/>
      <c r="H34" s="102"/>
      <c r="I34" s="102"/>
      <c r="J34" s="34"/>
      <c r="K34" s="34"/>
      <c r="L34" s="210"/>
      <c r="M34" s="104"/>
      <c r="N34" s="210"/>
    </row>
    <row r="35" spans="1:14" s="1" customFormat="1" ht="13.5" customHeight="1">
      <c r="A35" s="193"/>
      <c r="B35" s="196"/>
      <c r="C35" s="28" t="s">
        <v>166</v>
      </c>
      <c r="D35" s="29" t="s">
        <v>483</v>
      </c>
      <c r="E35" s="61"/>
      <c r="G35" s="62"/>
      <c r="H35" s="62"/>
      <c r="I35" s="62"/>
      <c r="J35" s="63"/>
      <c r="K35" s="58"/>
      <c r="L35" s="210"/>
      <c r="M35" s="104"/>
      <c r="N35" s="210"/>
    </row>
    <row r="36" spans="1:14" s="1" customFormat="1" ht="13.5" customHeight="1">
      <c r="A36" s="193"/>
      <c r="B36" s="196"/>
      <c r="C36" s="28" t="s">
        <v>166</v>
      </c>
      <c r="D36" s="29" t="s">
        <v>484</v>
      </c>
      <c r="E36" s="63"/>
      <c r="G36" s="62"/>
      <c r="H36" s="62"/>
      <c r="I36" s="62"/>
      <c r="J36" s="63"/>
      <c r="K36" s="58"/>
      <c r="L36" s="210"/>
      <c r="M36" s="104"/>
      <c r="N36" s="210"/>
    </row>
    <row r="37" spans="1:14" s="1" customFormat="1" ht="13.5" customHeight="1">
      <c r="A37" s="193"/>
      <c r="B37" s="196"/>
      <c r="C37" s="28" t="s">
        <v>166</v>
      </c>
      <c r="D37" s="29" t="s">
        <v>485</v>
      </c>
      <c r="E37" s="63"/>
      <c r="G37" s="62"/>
      <c r="H37" s="62"/>
      <c r="I37" s="62"/>
      <c r="J37" s="63"/>
      <c r="K37" s="58"/>
      <c r="L37" s="138"/>
      <c r="M37" s="104"/>
      <c r="N37" s="92"/>
    </row>
    <row r="38" spans="1:14" s="1" customFormat="1" ht="13.5" customHeight="1">
      <c r="A38" s="193"/>
      <c r="B38" s="196"/>
      <c r="C38" s="28" t="s">
        <v>166</v>
      </c>
      <c r="D38" s="29" t="s">
        <v>482</v>
      </c>
      <c r="E38" s="63"/>
      <c r="G38" s="62"/>
      <c r="H38" s="62"/>
      <c r="I38" s="62"/>
      <c r="J38" s="63"/>
      <c r="K38" s="58"/>
      <c r="L38" s="210"/>
      <c r="M38" s="104"/>
      <c r="N38" s="210"/>
    </row>
    <row r="39" spans="1:14" s="1" customFormat="1">
      <c r="A39" s="193"/>
      <c r="B39" s="196"/>
      <c r="C39" s="57" t="s">
        <v>143</v>
      </c>
      <c r="D39" s="115"/>
      <c r="E39" s="115"/>
      <c r="G39" s="108"/>
      <c r="H39" s="108"/>
      <c r="I39" s="108"/>
      <c r="J39" s="57"/>
      <c r="K39" s="57"/>
      <c r="L39" s="210"/>
      <c r="M39" s="104"/>
      <c r="N39" s="210"/>
    </row>
    <row r="40" spans="1:14" s="1" customFormat="1" ht="13.5" customHeight="1">
      <c r="A40" s="193"/>
      <c r="B40" s="196"/>
      <c r="C40" s="28" t="s">
        <v>166</v>
      </c>
      <c r="D40" s="208" t="s">
        <v>486</v>
      </c>
      <c r="E40" s="208"/>
      <c r="F40" s="208"/>
      <c r="G40" s="208"/>
      <c r="H40" s="208"/>
      <c r="I40" s="208"/>
      <c r="J40" s="208"/>
      <c r="K40" s="148"/>
      <c r="L40" s="210"/>
      <c r="M40" s="104"/>
      <c r="N40" s="210"/>
    </row>
    <row r="41" spans="1:14" s="1" customFormat="1" ht="13.5" customHeight="1">
      <c r="A41" s="193"/>
      <c r="B41" s="196"/>
      <c r="C41" s="107"/>
      <c r="D41" s="208"/>
      <c r="E41" s="208"/>
      <c r="F41" s="208"/>
      <c r="G41" s="208"/>
      <c r="H41" s="208"/>
      <c r="I41" s="208"/>
      <c r="J41" s="208"/>
      <c r="K41" s="148"/>
      <c r="L41" s="210"/>
      <c r="M41" s="104"/>
      <c r="N41" s="210"/>
    </row>
    <row r="42" spans="1:14" s="1" customFormat="1" ht="13.5" customHeight="1">
      <c r="A42" s="193"/>
      <c r="B42" s="196"/>
      <c r="C42" s="28" t="s">
        <v>166</v>
      </c>
      <c r="D42" s="29" t="s">
        <v>487</v>
      </c>
      <c r="F42" s="30"/>
      <c r="G42" s="18"/>
      <c r="H42" s="18"/>
      <c r="I42" s="18"/>
      <c r="J42" s="30"/>
      <c r="K42" s="148"/>
      <c r="L42" s="210"/>
      <c r="M42" s="104"/>
      <c r="N42" s="210"/>
    </row>
    <row r="43" spans="1:14" s="1" customFormat="1" ht="13.5" customHeight="1">
      <c r="A43" s="193"/>
      <c r="B43" s="196"/>
      <c r="C43" s="28" t="s">
        <v>166</v>
      </c>
      <c r="D43" s="29" t="s">
        <v>488</v>
      </c>
      <c r="F43" s="30"/>
      <c r="G43" s="18"/>
      <c r="H43" s="18"/>
      <c r="I43" s="18"/>
      <c r="J43" s="30"/>
      <c r="K43" s="148"/>
      <c r="L43" s="210"/>
      <c r="M43" s="104"/>
      <c r="N43" s="210"/>
    </row>
    <row r="44" spans="1:14" s="1" customFormat="1" ht="13.5" customHeight="1">
      <c r="A44" s="193"/>
      <c r="B44" s="196"/>
      <c r="C44" s="28" t="s">
        <v>166</v>
      </c>
      <c r="D44" s="29" t="s">
        <v>155</v>
      </c>
      <c r="F44" s="30"/>
      <c r="G44" s="18"/>
      <c r="H44" s="18"/>
      <c r="I44" s="18"/>
      <c r="J44" s="30"/>
      <c r="K44" s="148"/>
      <c r="L44" s="210"/>
      <c r="M44" s="104"/>
      <c r="N44" s="210"/>
    </row>
    <row r="45" spans="1:14" s="1" customFormat="1" ht="13.5" customHeight="1">
      <c r="A45" s="198" t="s">
        <v>11</v>
      </c>
      <c r="B45" s="196"/>
      <c r="C45" s="28" t="s">
        <v>166</v>
      </c>
      <c r="D45" s="29" t="s">
        <v>489</v>
      </c>
      <c r="F45" s="30"/>
      <c r="G45" s="18"/>
      <c r="H45" s="18"/>
      <c r="I45" s="18"/>
      <c r="J45" s="30"/>
      <c r="K45" s="148"/>
      <c r="L45" s="210"/>
      <c r="M45" s="104"/>
      <c r="N45" s="210"/>
    </row>
    <row r="46" spans="1:14" s="1" customFormat="1" ht="13.5" customHeight="1">
      <c r="A46" s="198"/>
      <c r="B46" s="196"/>
      <c r="C46" s="28" t="s">
        <v>166</v>
      </c>
      <c r="D46" s="208" t="s">
        <v>160</v>
      </c>
      <c r="E46" s="208"/>
      <c r="F46" s="208"/>
      <c r="G46" s="208"/>
      <c r="H46" s="208"/>
      <c r="I46" s="208"/>
      <c r="J46" s="208"/>
      <c r="K46" s="148"/>
      <c r="L46" s="210"/>
      <c r="M46" s="104"/>
      <c r="N46" s="210"/>
    </row>
    <row r="47" spans="1:14" s="1" customFormat="1" ht="13.5" customHeight="1">
      <c r="A47" s="198"/>
      <c r="B47" s="196"/>
      <c r="C47" s="107"/>
      <c r="D47" s="208"/>
      <c r="E47" s="208"/>
      <c r="F47" s="208"/>
      <c r="G47" s="208"/>
      <c r="H47" s="208"/>
      <c r="I47" s="208"/>
      <c r="J47" s="208"/>
      <c r="K47" s="148"/>
      <c r="L47" s="210"/>
      <c r="M47" s="104"/>
      <c r="N47" s="210"/>
    </row>
    <row r="48" spans="1:14" s="1" customFormat="1" ht="13.5" customHeight="1">
      <c r="A48" s="198"/>
      <c r="B48" s="196"/>
      <c r="C48" s="28" t="s">
        <v>166</v>
      </c>
      <c r="D48" s="208" t="s">
        <v>491</v>
      </c>
      <c r="E48" s="208"/>
      <c r="F48" s="208"/>
      <c r="G48" s="208"/>
      <c r="H48" s="208"/>
      <c r="I48" s="208"/>
      <c r="J48" s="208"/>
      <c r="K48" s="148"/>
      <c r="L48" s="210"/>
      <c r="M48" s="104"/>
      <c r="N48" s="210"/>
    </row>
    <row r="49" spans="1:25" s="1" customFormat="1" ht="13.5" customHeight="1">
      <c r="A49" s="198"/>
      <c r="B49" s="196"/>
      <c r="C49" s="107"/>
      <c r="D49" s="208"/>
      <c r="E49" s="208"/>
      <c r="F49" s="208"/>
      <c r="G49" s="208"/>
      <c r="H49" s="208"/>
      <c r="I49" s="208"/>
      <c r="J49" s="208"/>
      <c r="K49" s="148"/>
      <c r="L49" s="210"/>
      <c r="M49" s="104"/>
      <c r="N49" s="210"/>
    </row>
    <row r="50" spans="1:25" s="1" customFormat="1" ht="13.5" customHeight="1">
      <c r="A50" s="198"/>
      <c r="B50" s="196"/>
      <c r="C50" s="28" t="s">
        <v>166</v>
      </c>
      <c r="D50" s="29" t="s">
        <v>170</v>
      </c>
      <c r="F50" s="57"/>
      <c r="G50" s="108"/>
      <c r="H50" s="108"/>
      <c r="I50" s="108"/>
      <c r="J50" s="57"/>
      <c r="K50" s="140"/>
      <c r="L50" s="210"/>
      <c r="M50" s="104"/>
      <c r="N50" s="210"/>
    </row>
    <row r="51" spans="1:25" s="1" customFormat="1" ht="13.5" customHeight="1">
      <c r="A51" s="198"/>
      <c r="B51" s="196"/>
      <c r="C51" s="28" t="s">
        <v>166</v>
      </c>
      <c r="D51" s="29" t="s">
        <v>313</v>
      </c>
      <c r="F51" s="57"/>
      <c r="G51" s="108"/>
      <c r="H51" s="108"/>
      <c r="I51" s="108"/>
      <c r="J51" s="57"/>
      <c r="K51" s="140"/>
      <c r="L51" s="210"/>
      <c r="M51" s="104"/>
      <c r="N51" s="210"/>
    </row>
    <row r="52" spans="1:25" s="1" customFormat="1" ht="13.5" customHeight="1">
      <c r="A52" s="198"/>
      <c r="B52" s="196"/>
      <c r="C52" s="28" t="s">
        <v>166</v>
      </c>
      <c r="D52" s="29" t="s">
        <v>172</v>
      </c>
      <c r="F52" s="57"/>
      <c r="G52" s="108"/>
      <c r="H52" s="108"/>
      <c r="I52" s="108"/>
      <c r="J52" s="57"/>
      <c r="K52" s="140"/>
      <c r="L52" s="210"/>
      <c r="M52" s="104"/>
      <c r="N52" s="210"/>
    </row>
    <row r="53" spans="1:25" s="1" customFormat="1" ht="13.5" customHeight="1">
      <c r="A53" s="198"/>
      <c r="B53" s="196"/>
      <c r="C53" s="28" t="s">
        <v>166</v>
      </c>
      <c r="D53" s="29" t="s">
        <v>173</v>
      </c>
      <c r="F53" s="57"/>
      <c r="G53" s="108"/>
      <c r="H53" s="108"/>
      <c r="I53" s="108"/>
      <c r="J53" s="57"/>
      <c r="K53" s="140"/>
      <c r="L53" s="210"/>
      <c r="M53" s="104"/>
      <c r="N53" s="210"/>
    </row>
    <row r="54" spans="1:25" s="1" customFormat="1" ht="13.5" customHeight="1">
      <c r="A54" s="198"/>
      <c r="B54" s="196"/>
      <c r="C54" s="28" t="s">
        <v>166</v>
      </c>
      <c r="D54" s="29" t="s">
        <v>174</v>
      </c>
      <c r="F54" s="57"/>
      <c r="G54" s="108"/>
      <c r="H54" s="108"/>
      <c r="I54" s="108"/>
      <c r="J54" s="57"/>
      <c r="K54" s="140"/>
      <c r="L54" s="210"/>
      <c r="M54" s="104"/>
      <c r="N54" s="210"/>
    </row>
    <row r="55" spans="1:25" s="1" customFormat="1" ht="13.5" customHeight="1">
      <c r="A55" s="198"/>
      <c r="B55" s="196"/>
      <c r="C55" s="28" t="s">
        <v>166</v>
      </c>
      <c r="D55" s="29" t="s">
        <v>490</v>
      </c>
      <c r="F55" s="57"/>
      <c r="G55" s="108"/>
      <c r="H55" s="108"/>
      <c r="I55" s="108"/>
      <c r="J55" s="57"/>
      <c r="K55" s="140"/>
      <c r="L55" s="210"/>
      <c r="M55" s="104"/>
      <c r="N55" s="210"/>
    </row>
    <row r="56" spans="1:25" s="1" customFormat="1" ht="13.5" customHeight="1">
      <c r="A56" s="198"/>
      <c r="B56" s="196"/>
      <c r="C56" s="28" t="s">
        <v>166</v>
      </c>
      <c r="D56" s="29" t="s">
        <v>175</v>
      </c>
      <c r="F56" s="57"/>
      <c r="G56" s="108"/>
      <c r="H56" s="108"/>
      <c r="I56" s="108"/>
      <c r="J56" s="57"/>
      <c r="K56" s="140"/>
      <c r="L56" s="210"/>
      <c r="M56" s="104"/>
      <c r="N56" s="210"/>
    </row>
    <row r="57" spans="1:25" s="1" customFormat="1">
      <c r="A57" s="212"/>
      <c r="B57" s="197"/>
      <c r="C57" s="111"/>
      <c r="D57" s="112"/>
      <c r="E57" s="112"/>
      <c r="F57" s="25"/>
      <c r="G57" s="109"/>
      <c r="H57" s="109"/>
      <c r="I57" s="109"/>
      <c r="J57" s="144"/>
      <c r="K57" s="144"/>
      <c r="L57" s="211"/>
      <c r="M57" s="105"/>
      <c r="N57" s="211"/>
    </row>
    <row r="58" spans="1:25" s="1" customFormat="1">
      <c r="A58" s="2" t="s">
        <v>71</v>
      </c>
      <c r="B58" s="3"/>
      <c r="C58" s="33"/>
      <c r="D58" s="33"/>
      <c r="E58" s="33"/>
      <c r="F58" s="3"/>
      <c r="G58" s="3"/>
      <c r="H58" s="3"/>
      <c r="I58" s="3"/>
      <c r="J58" s="3"/>
      <c r="K58" s="3"/>
      <c r="L58" s="33"/>
      <c r="M58" s="33"/>
      <c r="N58" s="22"/>
    </row>
    <row r="59" spans="1:25" s="1" customFormat="1" ht="19.5">
      <c r="A59" s="3" t="s">
        <v>0</v>
      </c>
      <c r="B59" s="3"/>
      <c r="C59" s="33"/>
      <c r="D59" s="33"/>
      <c r="E59" s="33"/>
      <c r="F59" s="3"/>
      <c r="G59" s="3"/>
      <c r="H59" s="4" t="s">
        <v>14</v>
      </c>
      <c r="I59" s="3"/>
      <c r="J59" s="3"/>
      <c r="K59" s="3"/>
      <c r="L59" s="33"/>
      <c r="M59" s="33"/>
      <c r="N59" s="6" t="str">
        <f>N31</f>
        <v>（主任監督員）</v>
      </c>
    </row>
    <row r="60" spans="1:25" s="1" customFormat="1" ht="18.75" customHeight="1">
      <c r="A60" s="5" t="s">
        <v>1</v>
      </c>
      <c r="B60" s="5" t="s">
        <v>2</v>
      </c>
      <c r="C60" s="201" t="s">
        <v>3</v>
      </c>
      <c r="D60" s="202"/>
      <c r="E60" s="202"/>
      <c r="F60" s="202"/>
      <c r="G60" s="203"/>
      <c r="H60" s="204" t="s">
        <v>5</v>
      </c>
      <c r="I60" s="205"/>
      <c r="J60" s="5" t="s">
        <v>7</v>
      </c>
      <c r="K60" s="204" t="s">
        <v>8</v>
      </c>
      <c r="L60" s="205"/>
      <c r="M60" s="204" t="s">
        <v>9</v>
      </c>
      <c r="N60" s="205"/>
    </row>
    <row r="61" spans="1:25" s="1" customFormat="1">
      <c r="A61" s="192" t="s">
        <v>10</v>
      </c>
      <c r="B61" s="195" t="s">
        <v>72</v>
      </c>
      <c r="C61" s="107"/>
      <c r="D61" s="115"/>
      <c r="E61" s="115"/>
      <c r="G61" s="8"/>
      <c r="H61" s="8"/>
      <c r="I61" s="8"/>
      <c r="J61" s="8"/>
      <c r="K61" s="8"/>
      <c r="L61" s="209"/>
      <c r="M61" s="103"/>
      <c r="N61" s="209"/>
    </row>
    <row r="62" spans="1:25" s="1" customFormat="1">
      <c r="A62" s="193"/>
      <c r="B62" s="196"/>
      <c r="C62" s="107"/>
      <c r="D62" s="115"/>
      <c r="E62" s="129"/>
      <c r="F62" s="3"/>
      <c r="G62" s="132"/>
      <c r="H62" s="41" t="s">
        <v>181</v>
      </c>
      <c r="I62" s="160" t="s">
        <v>182</v>
      </c>
      <c r="J62" s="41" t="s">
        <v>183</v>
      </c>
      <c r="K62" s="57"/>
      <c r="L62" s="210"/>
      <c r="M62" s="104"/>
      <c r="N62" s="210"/>
    </row>
    <row r="63" spans="1:25" s="1" customFormat="1">
      <c r="A63" s="193"/>
      <c r="B63" s="196"/>
      <c r="C63" s="107"/>
      <c r="D63" s="115"/>
      <c r="E63" s="129"/>
      <c r="F63" s="10" t="s">
        <v>22</v>
      </c>
      <c r="G63" s="132"/>
      <c r="H63" s="6">
        <f>Q64</f>
        <v>0</v>
      </c>
      <c r="I63" s="156">
        <f>S64</f>
        <v>0</v>
      </c>
      <c r="J63" s="47">
        <f>U64</f>
        <v>0</v>
      </c>
      <c r="K63" s="57"/>
      <c r="L63" s="210"/>
      <c r="M63" s="104"/>
      <c r="N63" s="210"/>
      <c r="P63" s="36"/>
      <c r="Q63" s="36"/>
      <c r="R63" s="36"/>
      <c r="S63" s="36"/>
      <c r="T63" s="36"/>
      <c r="U63" s="36"/>
      <c r="V63" s="36"/>
      <c r="W63" s="36"/>
      <c r="X63" s="37" t="s">
        <v>176</v>
      </c>
      <c r="Y63" s="36"/>
    </row>
    <row r="64" spans="1:25" s="1" customFormat="1">
      <c r="A64" s="193"/>
      <c r="B64" s="196"/>
      <c r="C64" s="107"/>
      <c r="D64" s="115"/>
      <c r="E64" s="129"/>
      <c r="F64" s="10" t="s">
        <v>141</v>
      </c>
      <c r="G64" s="126"/>
      <c r="H64" s="126"/>
      <c r="I64" s="126"/>
      <c r="J64" s="140"/>
      <c r="K64" s="140"/>
      <c r="L64" s="210"/>
      <c r="M64" s="104"/>
      <c r="N64" s="210"/>
      <c r="P64" s="36" t="s">
        <v>179</v>
      </c>
      <c r="Q64" s="37">
        <f>COUNTIF(C6:C29,"〇")+COUNTIF(C33:C56,"〇")</f>
        <v>0</v>
      </c>
      <c r="R64" s="36" t="s">
        <v>180</v>
      </c>
      <c r="S64" s="37">
        <f>COUNTIF(C6:C29,"△")+COUNTIF(C33:C56,"△")</f>
        <v>0</v>
      </c>
      <c r="T64" s="36" t="s">
        <v>177</v>
      </c>
      <c r="U64" s="37">
        <f>COUNTIF(C6:C29,"×")+COUNTIF(C33:C56,"×")</f>
        <v>0</v>
      </c>
      <c r="V64" s="36" t="s">
        <v>178</v>
      </c>
      <c r="W64" s="38">
        <f>IF(Q64+S64+U64=0,0,ROUND((Q64+S64*0.5)/(Q64+S64+U64),3))</f>
        <v>0</v>
      </c>
      <c r="X64" s="36">
        <f>IF(W64="","",ROUND(W64*100,1))</f>
        <v>0</v>
      </c>
      <c r="Y64" s="39" t="str">
        <f>IF(X64&lt;60,"d",IF(X64&lt;80,"c",IF(X64&lt;90,"b","a")))</f>
        <v>d</v>
      </c>
    </row>
    <row r="65" spans="1:14" s="1" customFormat="1">
      <c r="A65" s="193"/>
      <c r="B65" s="196"/>
      <c r="C65" s="107"/>
      <c r="D65" s="115"/>
      <c r="E65" s="129"/>
      <c r="F65" s="10" t="s">
        <v>142</v>
      </c>
      <c r="G65" s="126"/>
      <c r="H65" s="126"/>
      <c r="I65" s="126"/>
      <c r="J65" s="140"/>
      <c r="K65" s="140"/>
      <c r="L65" s="210"/>
      <c r="M65" s="104"/>
      <c r="N65" s="210"/>
    </row>
    <row r="66" spans="1:14" s="1" customFormat="1">
      <c r="A66" s="193"/>
      <c r="B66" s="196"/>
      <c r="C66" s="107"/>
      <c r="D66" s="115"/>
      <c r="E66" s="129"/>
      <c r="F66" s="24" t="s">
        <v>866</v>
      </c>
      <c r="G66" s="132"/>
      <c r="H66" s="132"/>
      <c r="I66" s="132"/>
      <c r="J66" s="57"/>
      <c r="K66" s="57"/>
      <c r="L66" s="210"/>
      <c r="M66" s="104"/>
      <c r="N66" s="210"/>
    </row>
    <row r="67" spans="1:14" s="1" customFormat="1">
      <c r="A67" s="193"/>
      <c r="B67" s="196"/>
      <c r="C67" s="107"/>
      <c r="D67" s="115"/>
      <c r="E67" s="129"/>
      <c r="F67" s="10" t="s">
        <v>880</v>
      </c>
      <c r="G67" s="132"/>
      <c r="H67" s="132"/>
      <c r="I67" s="132"/>
      <c r="J67" s="57"/>
      <c r="K67" s="57"/>
      <c r="L67" s="210"/>
      <c r="M67" s="104"/>
      <c r="N67" s="210"/>
    </row>
    <row r="68" spans="1:14" s="1" customFormat="1">
      <c r="A68" s="193"/>
      <c r="B68" s="196"/>
      <c r="C68" s="107"/>
      <c r="D68" s="115"/>
      <c r="E68" s="129"/>
      <c r="F68" s="10" t="str">
        <f>"評価値＝(　"&amp;TEXT(Q64+S64*0.5,"0.0")&amp;"　)評価数／(　"&amp;TEXT(Q64+S64+U64,"0.0")&amp;"　)対象評価項目数＝（　"&amp;TEXT(X64,0)&amp;"　）％"</f>
        <v>評価値＝(　0.0　)評価数／(　0.0　)対象評価項目数＝（　0　）％</v>
      </c>
      <c r="G68" s="132"/>
      <c r="H68" s="132"/>
      <c r="I68" s="132"/>
      <c r="J68" s="57"/>
      <c r="K68" s="57"/>
      <c r="L68" s="210"/>
      <c r="M68" s="104"/>
      <c r="N68" s="210"/>
    </row>
    <row r="69" spans="1:14" s="1" customFormat="1">
      <c r="A69" s="193"/>
      <c r="B69" s="196"/>
      <c r="C69" s="107"/>
      <c r="D69" s="115"/>
      <c r="E69" s="115"/>
      <c r="F69" s="10" t="s">
        <v>21</v>
      </c>
      <c r="G69" s="108"/>
      <c r="H69" s="108"/>
      <c r="I69" s="108"/>
      <c r="J69" s="57"/>
      <c r="K69" s="57"/>
      <c r="L69" s="210"/>
      <c r="M69" s="104"/>
      <c r="N69" s="210"/>
    </row>
    <row r="70" spans="1:14" s="1" customFormat="1">
      <c r="A70" s="193"/>
      <c r="B70" s="196"/>
      <c r="C70" s="107"/>
      <c r="D70" s="115"/>
      <c r="E70" s="115"/>
      <c r="F70" s="10" t="s">
        <v>848</v>
      </c>
      <c r="G70" s="108"/>
      <c r="H70" s="108"/>
      <c r="I70" s="108"/>
      <c r="J70" s="57"/>
      <c r="K70" s="57"/>
      <c r="L70" s="210"/>
      <c r="M70" s="104"/>
      <c r="N70" s="210"/>
    </row>
    <row r="71" spans="1:14" s="1" customFormat="1">
      <c r="A71" s="198" t="s">
        <v>11</v>
      </c>
      <c r="B71" s="196"/>
      <c r="C71" s="107"/>
      <c r="D71" s="115"/>
      <c r="E71" s="115"/>
      <c r="F71" s="10" t="s">
        <v>849</v>
      </c>
      <c r="G71" s="108"/>
      <c r="H71" s="108"/>
      <c r="I71" s="108"/>
      <c r="J71" s="57"/>
      <c r="K71" s="57"/>
      <c r="L71" s="210"/>
      <c r="M71" s="104"/>
      <c r="N71" s="210"/>
    </row>
    <row r="72" spans="1:14" s="1" customFormat="1">
      <c r="A72" s="198"/>
      <c r="B72" s="196"/>
      <c r="C72" s="107"/>
      <c r="D72" s="115"/>
      <c r="E72" s="115"/>
      <c r="F72" s="10" t="s">
        <v>850</v>
      </c>
      <c r="G72" s="108"/>
      <c r="H72" s="108"/>
      <c r="I72" s="108"/>
      <c r="J72" s="57"/>
      <c r="K72" s="57"/>
      <c r="L72" s="210"/>
      <c r="M72" s="104"/>
      <c r="N72" s="210"/>
    </row>
    <row r="73" spans="1:14" s="1" customFormat="1">
      <c r="A73" s="198"/>
      <c r="B73" s="196"/>
      <c r="C73" s="107"/>
      <c r="D73" s="115"/>
      <c r="E73" s="115"/>
      <c r="F73" s="10"/>
      <c r="G73" s="108"/>
      <c r="H73" s="108"/>
      <c r="I73" s="108"/>
      <c r="J73" s="57"/>
      <c r="K73" s="57"/>
      <c r="L73" s="210"/>
      <c r="M73" s="104"/>
      <c r="N73" s="210"/>
    </row>
    <row r="74" spans="1:14" s="1" customFormat="1">
      <c r="A74" s="198"/>
      <c r="B74" s="196"/>
      <c r="C74" s="107"/>
      <c r="D74" s="115"/>
      <c r="E74" s="115"/>
      <c r="F74" s="57"/>
      <c r="G74" s="108"/>
      <c r="H74" s="108"/>
      <c r="I74" s="108"/>
      <c r="J74" s="57"/>
      <c r="K74" s="57"/>
      <c r="L74" s="210"/>
      <c r="M74" s="104"/>
      <c r="N74" s="210"/>
    </row>
    <row r="75" spans="1:14" s="1" customFormat="1">
      <c r="A75" s="198"/>
      <c r="B75" s="196"/>
      <c r="C75" s="107"/>
      <c r="D75" s="115"/>
      <c r="E75" s="115"/>
      <c r="F75" s="10"/>
      <c r="G75" s="108"/>
      <c r="H75" s="108"/>
      <c r="I75" s="108"/>
      <c r="J75" s="57"/>
      <c r="K75" s="57"/>
      <c r="L75" s="210"/>
      <c r="M75" s="104"/>
      <c r="N75" s="210"/>
    </row>
    <row r="76" spans="1:14" s="1" customFormat="1">
      <c r="A76" s="198"/>
      <c r="B76" s="196"/>
      <c r="C76" s="107"/>
      <c r="D76" s="115"/>
      <c r="E76" s="115"/>
      <c r="F76" s="57"/>
      <c r="G76" s="108"/>
      <c r="H76" s="108"/>
      <c r="I76" s="108"/>
      <c r="J76" s="57"/>
      <c r="K76" s="57"/>
      <c r="L76" s="210"/>
      <c r="M76" s="104"/>
      <c r="N76" s="210"/>
    </row>
    <row r="77" spans="1:14" s="1" customFormat="1">
      <c r="A77" s="198"/>
      <c r="B77" s="196"/>
      <c r="C77" s="107"/>
      <c r="D77" s="115"/>
      <c r="E77" s="115"/>
      <c r="F77" s="10"/>
      <c r="G77" s="108"/>
      <c r="H77" s="108"/>
      <c r="I77" s="108"/>
      <c r="J77" s="57"/>
      <c r="K77" s="57"/>
      <c r="L77" s="210"/>
      <c r="M77" s="104"/>
      <c r="N77" s="210"/>
    </row>
    <row r="78" spans="1:14" s="1" customFormat="1">
      <c r="A78" s="198"/>
      <c r="B78" s="196"/>
      <c r="C78" s="107"/>
      <c r="D78" s="115"/>
      <c r="E78" s="115"/>
      <c r="F78" s="57"/>
      <c r="G78" s="108"/>
      <c r="H78" s="108"/>
      <c r="I78" s="108"/>
      <c r="J78" s="57"/>
      <c r="K78" s="57"/>
      <c r="L78" s="210"/>
      <c r="M78" s="104"/>
      <c r="N78" s="210"/>
    </row>
    <row r="79" spans="1:14" s="1" customFormat="1">
      <c r="A79" s="198"/>
      <c r="B79" s="196"/>
      <c r="C79" s="107"/>
      <c r="D79" s="115"/>
      <c r="E79" s="115"/>
      <c r="F79" s="10"/>
      <c r="G79" s="108"/>
      <c r="H79" s="108"/>
      <c r="I79" s="108"/>
      <c r="J79" s="57"/>
      <c r="K79" s="57"/>
      <c r="L79" s="210"/>
      <c r="M79" s="104"/>
      <c r="N79" s="210"/>
    </row>
    <row r="80" spans="1:14" s="1" customFormat="1">
      <c r="A80" s="198"/>
      <c r="B80" s="196"/>
      <c r="C80" s="107"/>
      <c r="D80" s="115"/>
      <c r="E80" s="115"/>
      <c r="F80" s="57"/>
      <c r="G80" s="108"/>
      <c r="H80" s="108"/>
      <c r="I80" s="108"/>
      <c r="J80" s="57"/>
      <c r="K80" s="57"/>
      <c r="L80" s="210"/>
      <c r="M80" s="104"/>
      <c r="N80" s="210"/>
    </row>
    <row r="81" spans="1:14" s="1" customFormat="1">
      <c r="A81" s="198"/>
      <c r="B81" s="196"/>
      <c r="C81" s="107"/>
      <c r="D81" s="115"/>
      <c r="E81" s="115"/>
      <c r="F81" s="10"/>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212"/>
      <c r="B83" s="197"/>
      <c r="C83" s="111"/>
      <c r="D83" s="112"/>
      <c r="E83" s="112"/>
      <c r="F83" s="109"/>
      <c r="G83" s="109"/>
      <c r="H83" s="109"/>
      <c r="I83" s="109"/>
      <c r="J83" s="144"/>
      <c r="K83" s="144"/>
      <c r="L83" s="211"/>
      <c r="M83" s="105"/>
      <c r="N83" s="211"/>
    </row>
  </sheetData>
  <mergeCells count="37">
    <mergeCell ref="K3:L3"/>
    <mergeCell ref="M3:N3"/>
    <mergeCell ref="A4:A14"/>
    <mergeCell ref="B4:B29"/>
    <mergeCell ref="L4:L7"/>
    <mergeCell ref="N4:N7"/>
    <mergeCell ref="L8:L29"/>
    <mergeCell ref="N8:N29"/>
    <mergeCell ref="A15:A29"/>
    <mergeCell ref="C3:G3"/>
    <mergeCell ref="H3:I3"/>
    <mergeCell ref="D8:J9"/>
    <mergeCell ref="C32:G32"/>
    <mergeCell ref="H32:I32"/>
    <mergeCell ref="A33:A44"/>
    <mergeCell ref="B33:B57"/>
    <mergeCell ref="L33:L36"/>
    <mergeCell ref="L38:L57"/>
    <mergeCell ref="A45:A57"/>
    <mergeCell ref="K32:L32"/>
    <mergeCell ref="D40:J41"/>
    <mergeCell ref="D46:J47"/>
    <mergeCell ref="D48:J49"/>
    <mergeCell ref="M32:N32"/>
    <mergeCell ref="N61:N64"/>
    <mergeCell ref="L65:L83"/>
    <mergeCell ref="N65:N83"/>
    <mergeCell ref="L61:L64"/>
    <mergeCell ref="K60:L60"/>
    <mergeCell ref="M60:N60"/>
    <mergeCell ref="N33:N36"/>
    <mergeCell ref="N38:N57"/>
    <mergeCell ref="A71:A83"/>
    <mergeCell ref="A61:A70"/>
    <mergeCell ref="B61:B83"/>
    <mergeCell ref="C60:G60"/>
    <mergeCell ref="H60:I60"/>
  </mergeCells>
  <phoneticPr fontId="1"/>
  <dataValidations count="2">
    <dataValidation type="list" allowBlank="1" showInputMessage="1" showErrorMessage="1" sqref="M8 M4">
      <formula1>"・,〇"</formula1>
    </dataValidation>
    <dataValidation type="list" allowBlank="1" showInputMessage="1" showErrorMessage="1" sqref="C7:C8 C10:C13 C15:C16 C18:C24 C26:C29 C33 C35:C38 C40 C42:C46 C48 C50:C56">
      <formula1>"・,〇,×"</formula1>
    </dataValidation>
  </dataValidations>
  <pageMargins left="0.7" right="0.7" top="0.75" bottom="0.75" header="0.3" footer="0.3"/>
  <pageSetup paperSize="9" scale="99" orientation="landscape" r:id="rId1"/>
  <rowBreaks count="2" manualBreakCount="2">
    <brk id="29" max="13" man="1"/>
    <brk id="57"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topLeftCell="A13" zoomScaleNormal="140" zoomScaleSheetLayoutView="100" workbookViewId="0">
      <selection activeCell="H32" sqref="H32"/>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77</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IF(OR(M4="〇",M8="〇"),"e",IF(OR(K4="〇",K8="〇"),"d",Y37))</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78</v>
      </c>
      <c r="C4" s="7" t="s">
        <v>16</v>
      </c>
      <c r="D4" s="99"/>
      <c r="E4" s="99"/>
      <c r="F4" s="46"/>
      <c r="G4" s="8"/>
      <c r="H4" s="8"/>
      <c r="I4" s="8"/>
      <c r="J4" s="8"/>
      <c r="K4" s="16"/>
      <c r="L4" s="209"/>
      <c r="M4" s="80" t="s">
        <v>166</v>
      </c>
      <c r="N4" s="209" t="s">
        <v>167</v>
      </c>
    </row>
    <row r="5" spans="1:23" s="1" customFormat="1">
      <c r="A5" s="193"/>
      <c r="B5" s="196"/>
      <c r="C5" s="2" t="s">
        <v>13</v>
      </c>
      <c r="D5" s="115"/>
      <c r="E5" s="115"/>
      <c r="G5" s="9"/>
      <c r="H5" s="9"/>
      <c r="I5" s="9"/>
      <c r="J5" s="10"/>
      <c r="K5" s="140"/>
      <c r="L5" s="210"/>
      <c r="M5" s="104"/>
      <c r="N5" s="210"/>
    </row>
    <row r="6" spans="1:23" s="1" customFormat="1">
      <c r="A6" s="193"/>
      <c r="B6" s="196"/>
      <c r="C6" s="3" t="s">
        <v>15</v>
      </c>
      <c r="D6" s="115"/>
      <c r="E6" s="115"/>
      <c r="G6" s="108"/>
      <c r="H6" s="108"/>
      <c r="I6" s="108"/>
      <c r="J6" s="57"/>
      <c r="K6" s="140"/>
      <c r="L6" s="210"/>
      <c r="M6" s="104"/>
      <c r="N6" s="210"/>
    </row>
    <row r="7" spans="1:23" s="1" customFormat="1" ht="13.5" customHeight="1">
      <c r="A7" s="193"/>
      <c r="B7" s="196"/>
      <c r="C7" s="28" t="s">
        <v>166</v>
      </c>
      <c r="D7" s="29" t="s">
        <v>495</v>
      </c>
      <c r="F7" s="60"/>
      <c r="G7" s="18"/>
      <c r="H7" s="18"/>
      <c r="I7" s="18"/>
      <c r="J7" s="30"/>
      <c r="K7" s="140"/>
      <c r="L7" s="210"/>
      <c r="M7" s="105"/>
      <c r="N7" s="211"/>
    </row>
    <row r="8" spans="1:23" s="1" customFormat="1" ht="13.5" customHeight="1">
      <c r="A8" s="193"/>
      <c r="B8" s="196"/>
      <c r="C8" s="28" t="s">
        <v>166</v>
      </c>
      <c r="D8" s="29" t="s">
        <v>496</v>
      </c>
      <c r="F8" s="57"/>
      <c r="G8" s="108"/>
      <c r="H8" s="108"/>
      <c r="I8" s="108"/>
      <c r="J8" s="57"/>
      <c r="K8" s="140"/>
      <c r="L8" s="210"/>
      <c r="M8" s="80" t="s">
        <v>166</v>
      </c>
      <c r="N8" s="210" t="s">
        <v>168</v>
      </c>
    </row>
    <row r="9" spans="1:23" s="1" customFormat="1" ht="13.5" customHeight="1">
      <c r="A9" s="193"/>
      <c r="B9" s="196"/>
      <c r="C9" s="28" t="s">
        <v>166</v>
      </c>
      <c r="D9" s="208" t="s">
        <v>492</v>
      </c>
      <c r="E9" s="208"/>
      <c r="F9" s="208"/>
      <c r="G9" s="208"/>
      <c r="H9" s="208"/>
      <c r="I9" s="208"/>
      <c r="J9" s="208"/>
      <c r="K9" s="140"/>
      <c r="L9" s="210"/>
      <c r="M9" s="104"/>
      <c r="N9" s="210"/>
    </row>
    <row r="10" spans="1:23" s="1" customFormat="1" ht="13.5" customHeight="1">
      <c r="A10" s="193"/>
      <c r="B10" s="196"/>
      <c r="C10" s="115"/>
      <c r="D10" s="208"/>
      <c r="E10" s="208"/>
      <c r="F10" s="208"/>
      <c r="G10" s="208"/>
      <c r="H10" s="208"/>
      <c r="I10" s="208"/>
      <c r="J10" s="208"/>
      <c r="K10" s="140"/>
      <c r="L10" s="210"/>
      <c r="M10" s="104"/>
      <c r="N10" s="210"/>
    </row>
    <row r="11" spans="1:23" s="1" customFormat="1" ht="13.5" customHeight="1">
      <c r="A11" s="193"/>
      <c r="B11" s="196"/>
      <c r="C11" s="28" t="s">
        <v>166</v>
      </c>
      <c r="D11" s="29" t="s">
        <v>493</v>
      </c>
      <c r="E11" s="57"/>
      <c r="G11" s="108"/>
      <c r="H11" s="108"/>
      <c r="I11" s="108"/>
      <c r="J11" s="57"/>
      <c r="K11" s="140"/>
      <c r="L11" s="210"/>
      <c r="M11" s="104"/>
      <c r="N11" s="210"/>
    </row>
    <row r="12" spans="1:23" s="1" customFormat="1" ht="13.5" customHeight="1">
      <c r="A12" s="193"/>
      <c r="B12" s="196"/>
      <c r="C12" s="28" t="s">
        <v>166</v>
      </c>
      <c r="D12" s="29" t="s">
        <v>497</v>
      </c>
      <c r="E12" s="57"/>
      <c r="G12" s="108"/>
      <c r="H12" s="108"/>
      <c r="I12" s="108"/>
      <c r="J12" s="57"/>
      <c r="K12" s="140"/>
      <c r="L12" s="210"/>
      <c r="M12" s="104"/>
      <c r="N12" s="210"/>
    </row>
    <row r="13" spans="1:23" s="1" customFormat="1" ht="13.5" customHeight="1">
      <c r="A13" s="193"/>
      <c r="B13" s="196"/>
      <c r="C13" s="28" t="s">
        <v>166</v>
      </c>
      <c r="D13" s="29" t="s">
        <v>498</v>
      </c>
      <c r="E13" s="57"/>
      <c r="G13" s="108"/>
      <c r="H13" s="108"/>
      <c r="I13" s="108"/>
      <c r="J13" s="57"/>
      <c r="K13" s="140"/>
      <c r="L13" s="210"/>
      <c r="M13" s="104"/>
      <c r="N13" s="210"/>
    </row>
    <row r="14" spans="1:23" s="1" customFormat="1" ht="13.5" customHeight="1">
      <c r="A14" s="193"/>
      <c r="B14" s="196"/>
      <c r="C14" s="28" t="s">
        <v>166</v>
      </c>
      <c r="D14" s="29" t="s">
        <v>494</v>
      </c>
      <c r="E14" s="57"/>
      <c r="G14" s="108"/>
      <c r="H14" s="108"/>
      <c r="I14" s="108"/>
      <c r="J14" s="57"/>
      <c r="K14" s="140"/>
      <c r="L14" s="210"/>
      <c r="M14" s="104"/>
      <c r="N14" s="210"/>
    </row>
    <row r="15" spans="1:23" s="1" customFormat="1">
      <c r="A15" s="193"/>
      <c r="B15" s="196"/>
      <c r="C15" s="57" t="s">
        <v>79</v>
      </c>
      <c r="D15" s="90"/>
      <c r="E15" s="115"/>
      <c r="G15" s="108"/>
      <c r="H15" s="108"/>
      <c r="I15" s="108"/>
      <c r="J15" s="57"/>
      <c r="K15" s="57"/>
      <c r="L15" s="210"/>
      <c r="M15" s="104"/>
      <c r="N15" s="210"/>
    </row>
    <row r="16" spans="1:23" s="1" customFormat="1" ht="13.5" customHeight="1">
      <c r="A16" s="198" t="s">
        <v>11</v>
      </c>
      <c r="B16" s="196"/>
      <c r="C16" s="28" t="s">
        <v>166</v>
      </c>
      <c r="D16" s="29" t="s">
        <v>499</v>
      </c>
      <c r="F16" s="29"/>
      <c r="G16" s="18"/>
      <c r="H16" s="18"/>
      <c r="I16" s="18"/>
      <c r="J16" s="30"/>
      <c r="K16" s="148"/>
      <c r="L16" s="210"/>
      <c r="M16" s="104"/>
      <c r="N16" s="210"/>
    </row>
    <row r="17" spans="1:14" s="1" customFormat="1" ht="13.5" customHeight="1">
      <c r="A17" s="198"/>
      <c r="B17" s="196"/>
      <c r="C17" s="28" t="s">
        <v>166</v>
      </c>
      <c r="D17" s="29" t="s">
        <v>503</v>
      </c>
      <c r="F17" s="30"/>
      <c r="G17" s="18"/>
      <c r="H17" s="18"/>
      <c r="I17" s="18"/>
      <c r="J17" s="30"/>
      <c r="K17" s="148"/>
      <c r="L17" s="210"/>
      <c r="M17" s="104"/>
      <c r="N17" s="210"/>
    </row>
    <row r="18" spans="1:14" s="1" customFormat="1" ht="13.5" customHeight="1">
      <c r="A18" s="198"/>
      <c r="B18" s="196"/>
      <c r="C18" s="28" t="s">
        <v>166</v>
      </c>
      <c r="D18" s="29" t="s">
        <v>500</v>
      </c>
      <c r="F18" s="30"/>
      <c r="G18" s="18"/>
      <c r="H18" s="18"/>
      <c r="I18" s="18"/>
      <c r="J18" s="30"/>
      <c r="K18" s="148"/>
      <c r="L18" s="210"/>
      <c r="M18" s="104"/>
      <c r="N18" s="210"/>
    </row>
    <row r="19" spans="1:14" s="1" customFormat="1" ht="13.5" customHeight="1">
      <c r="A19" s="198"/>
      <c r="B19" s="196"/>
      <c r="C19" s="28" t="s">
        <v>166</v>
      </c>
      <c r="D19" s="29" t="s">
        <v>501</v>
      </c>
      <c r="F19" s="57"/>
      <c r="G19" s="108"/>
      <c r="H19" s="108"/>
      <c r="I19" s="108"/>
      <c r="J19" s="57"/>
      <c r="K19" s="140"/>
      <c r="L19" s="210"/>
      <c r="M19" s="104"/>
      <c r="N19" s="210"/>
    </row>
    <row r="20" spans="1:14" s="1" customFormat="1" ht="13.5" customHeight="1">
      <c r="A20" s="198"/>
      <c r="B20" s="196"/>
      <c r="C20" s="28" t="s">
        <v>166</v>
      </c>
      <c r="D20" s="29" t="s">
        <v>502</v>
      </c>
      <c r="F20" s="57"/>
      <c r="G20" s="108"/>
      <c r="H20" s="108"/>
      <c r="I20" s="108"/>
      <c r="J20" s="57"/>
      <c r="K20" s="140"/>
      <c r="L20" s="210"/>
      <c r="M20" s="104"/>
      <c r="N20" s="210"/>
    </row>
    <row r="21" spans="1:14" s="1" customFormat="1" ht="13.5" customHeight="1">
      <c r="A21" s="198"/>
      <c r="B21" s="196"/>
      <c r="C21" s="28" t="s">
        <v>166</v>
      </c>
      <c r="D21" s="208" t="s">
        <v>504</v>
      </c>
      <c r="E21" s="208"/>
      <c r="F21" s="208"/>
      <c r="G21" s="208"/>
      <c r="H21" s="208"/>
      <c r="I21" s="208"/>
      <c r="J21" s="208"/>
      <c r="K21" s="140"/>
      <c r="L21" s="210"/>
      <c r="M21" s="104"/>
      <c r="N21" s="210"/>
    </row>
    <row r="22" spans="1:14" s="1" customFormat="1" ht="13.5" customHeight="1">
      <c r="A22" s="198"/>
      <c r="B22" s="196"/>
      <c r="D22" s="208"/>
      <c r="E22" s="208"/>
      <c r="F22" s="208"/>
      <c r="G22" s="208"/>
      <c r="H22" s="208"/>
      <c r="I22" s="208"/>
      <c r="J22" s="208"/>
      <c r="K22" s="140"/>
      <c r="L22" s="210"/>
      <c r="M22" s="104"/>
      <c r="N22" s="210"/>
    </row>
    <row r="23" spans="1:14" s="1" customFormat="1">
      <c r="A23" s="198"/>
      <c r="B23" s="196"/>
      <c r="C23" s="57" t="s">
        <v>80</v>
      </c>
      <c r="D23" s="90"/>
      <c r="E23" s="115"/>
      <c r="G23" s="108"/>
      <c r="H23" s="108"/>
      <c r="I23" s="108"/>
      <c r="J23" s="57"/>
      <c r="K23" s="57"/>
      <c r="L23" s="210"/>
      <c r="M23" s="104"/>
      <c r="N23" s="210"/>
    </row>
    <row r="24" spans="1:14" s="1" customFormat="1" ht="13.5" customHeight="1">
      <c r="A24" s="198"/>
      <c r="B24" s="196"/>
      <c r="C24" s="28" t="s">
        <v>166</v>
      </c>
      <c r="D24" s="29" t="s">
        <v>505</v>
      </c>
      <c r="E24" s="29"/>
      <c r="G24" s="18"/>
      <c r="H24" s="18"/>
      <c r="I24" s="18"/>
      <c r="J24" s="30"/>
      <c r="K24" s="148"/>
      <c r="L24" s="210"/>
      <c r="M24" s="104"/>
      <c r="N24" s="210"/>
    </row>
    <row r="25" spans="1:14" s="1" customFormat="1" ht="13.5" customHeight="1">
      <c r="A25" s="198"/>
      <c r="B25" s="196"/>
      <c r="C25" s="28" t="s">
        <v>166</v>
      </c>
      <c r="D25" s="29" t="s">
        <v>506</v>
      </c>
      <c r="E25" s="30"/>
      <c r="G25" s="18"/>
      <c r="H25" s="18"/>
      <c r="I25" s="18"/>
      <c r="J25" s="30"/>
      <c r="K25" s="148"/>
      <c r="L25" s="210"/>
      <c r="M25" s="104"/>
      <c r="N25" s="210"/>
    </row>
    <row r="26" spans="1:14" s="1" customFormat="1" ht="13.5" customHeight="1">
      <c r="A26" s="198"/>
      <c r="B26" s="196"/>
      <c r="C26" s="28" t="s">
        <v>166</v>
      </c>
      <c r="D26" s="208" t="s">
        <v>508</v>
      </c>
      <c r="E26" s="208"/>
      <c r="F26" s="208"/>
      <c r="G26" s="208"/>
      <c r="H26" s="208"/>
      <c r="I26" s="208"/>
      <c r="J26" s="208"/>
      <c r="K26" s="148"/>
      <c r="L26" s="210"/>
      <c r="M26" s="104"/>
      <c r="N26" s="210"/>
    </row>
    <row r="27" spans="1:14" s="1" customFormat="1" ht="13.5" customHeight="1">
      <c r="A27" s="198"/>
      <c r="B27" s="196"/>
      <c r="C27" s="107"/>
      <c r="D27" s="208"/>
      <c r="E27" s="208"/>
      <c r="F27" s="208"/>
      <c r="G27" s="208"/>
      <c r="H27" s="208"/>
      <c r="I27" s="208"/>
      <c r="J27" s="208"/>
      <c r="K27" s="148"/>
      <c r="L27" s="210"/>
      <c r="M27" s="104"/>
      <c r="N27" s="210"/>
    </row>
    <row r="28" spans="1:14" s="1" customFormat="1" ht="13.5" customHeight="1">
      <c r="A28" s="198"/>
      <c r="B28" s="196"/>
      <c r="C28" s="28" t="s">
        <v>166</v>
      </c>
      <c r="D28" s="29" t="s">
        <v>881</v>
      </c>
      <c r="F28" s="30"/>
      <c r="G28" s="18"/>
      <c r="H28" s="18"/>
      <c r="I28" s="18"/>
      <c r="J28" s="30"/>
      <c r="K28" s="148"/>
      <c r="L28" s="210"/>
      <c r="M28" s="104"/>
      <c r="N28" s="210"/>
    </row>
    <row r="29" spans="1:14" s="1" customFormat="1" ht="13.5" customHeight="1">
      <c r="A29" s="198"/>
      <c r="B29" s="196"/>
      <c r="C29" s="28" t="s">
        <v>166</v>
      </c>
      <c r="D29" s="29" t="s">
        <v>507</v>
      </c>
      <c r="F29" s="30"/>
      <c r="G29" s="18"/>
      <c r="H29" s="18"/>
      <c r="I29" s="18"/>
      <c r="J29" s="30"/>
      <c r="K29" s="148"/>
      <c r="L29" s="210"/>
      <c r="M29" s="104"/>
      <c r="N29" s="210"/>
    </row>
    <row r="30" spans="1:14" s="1" customFormat="1">
      <c r="A30" s="212"/>
      <c r="B30" s="197"/>
      <c r="C30" s="111"/>
      <c r="D30" s="112"/>
      <c r="E30" s="112"/>
      <c r="F30" s="25"/>
      <c r="G30" s="109"/>
      <c r="H30" s="109"/>
      <c r="I30" s="109"/>
      <c r="J30" s="144"/>
      <c r="K30" s="144"/>
      <c r="L30" s="211"/>
      <c r="M30" s="105"/>
      <c r="N30" s="211"/>
    </row>
    <row r="31" spans="1:14" s="1" customFormat="1">
      <c r="A31" s="2" t="s">
        <v>77</v>
      </c>
      <c r="B31" s="3"/>
      <c r="C31" s="33"/>
      <c r="D31" s="33"/>
      <c r="E31" s="33"/>
      <c r="F31" s="3"/>
      <c r="G31" s="3"/>
      <c r="H31" s="3"/>
      <c r="I31" s="3"/>
      <c r="J31" s="3"/>
      <c r="K31" s="3"/>
      <c r="L31" s="33"/>
      <c r="M31" s="33"/>
      <c r="N31" s="22"/>
    </row>
    <row r="32" spans="1:14" s="1" customFormat="1" ht="19.5">
      <c r="A32" s="3" t="s">
        <v>0</v>
      </c>
      <c r="B32" s="3"/>
      <c r="C32" s="33"/>
      <c r="D32" s="33"/>
      <c r="E32" s="33"/>
      <c r="F32" s="3"/>
      <c r="G32" s="3"/>
      <c r="H32" s="4" t="s">
        <v>943</v>
      </c>
      <c r="I32" s="3"/>
      <c r="J32" s="3"/>
      <c r="K32" s="3"/>
      <c r="L32" s="33"/>
      <c r="M32" s="33"/>
      <c r="N32" s="6" t="str">
        <f>N2</f>
        <v>（主任監督員）</v>
      </c>
    </row>
    <row r="33" spans="1:25" s="1" customFormat="1" ht="18.75" customHeight="1">
      <c r="A33" s="5" t="s">
        <v>1</v>
      </c>
      <c r="B33" s="5" t="s">
        <v>2</v>
      </c>
      <c r="C33" s="201" t="s">
        <v>3</v>
      </c>
      <c r="D33" s="202"/>
      <c r="E33" s="202"/>
      <c r="F33" s="202"/>
      <c r="G33" s="203"/>
      <c r="H33" s="204" t="s">
        <v>5</v>
      </c>
      <c r="I33" s="205"/>
      <c r="J33" s="86" t="s">
        <v>7</v>
      </c>
      <c r="K33" s="204" t="s">
        <v>8</v>
      </c>
      <c r="L33" s="205"/>
      <c r="M33" s="204" t="s">
        <v>9</v>
      </c>
      <c r="N33" s="205"/>
    </row>
    <row r="34" spans="1:25" s="1" customFormat="1">
      <c r="A34" s="192" t="s">
        <v>10</v>
      </c>
      <c r="B34" s="195" t="s">
        <v>78</v>
      </c>
      <c r="C34" s="107"/>
      <c r="D34" s="115"/>
      <c r="E34" s="115"/>
      <c r="K34" s="16"/>
      <c r="L34" s="209"/>
      <c r="M34" s="103"/>
      <c r="N34" s="209"/>
    </row>
    <row r="35" spans="1:25" s="1" customFormat="1">
      <c r="A35" s="193"/>
      <c r="B35" s="196"/>
      <c r="C35" s="107"/>
      <c r="D35" s="115"/>
      <c r="E35" s="115"/>
      <c r="F35" s="3"/>
      <c r="G35" s="3"/>
      <c r="H35" s="41" t="s">
        <v>181</v>
      </c>
      <c r="I35" s="160" t="s">
        <v>182</v>
      </c>
      <c r="J35" s="41" t="s">
        <v>183</v>
      </c>
      <c r="K35" s="140"/>
      <c r="L35" s="210"/>
      <c r="M35" s="104"/>
      <c r="N35" s="210"/>
    </row>
    <row r="36" spans="1:25" s="1" customFormat="1">
      <c r="A36" s="193"/>
      <c r="B36" s="196"/>
      <c r="C36" s="107"/>
      <c r="D36" s="115"/>
      <c r="E36" s="115"/>
      <c r="F36" s="10" t="s">
        <v>22</v>
      </c>
      <c r="G36" s="126"/>
      <c r="H36" s="6">
        <f>Q37</f>
        <v>0</v>
      </c>
      <c r="I36" s="156">
        <f>S37</f>
        <v>0</v>
      </c>
      <c r="J36" s="47">
        <f>U37</f>
        <v>0</v>
      </c>
      <c r="K36" s="57"/>
      <c r="L36" s="210"/>
      <c r="M36" s="104"/>
      <c r="N36" s="210"/>
      <c r="P36" s="36"/>
      <c r="Q36" s="36"/>
      <c r="R36" s="36"/>
      <c r="S36" s="36"/>
      <c r="T36" s="36"/>
      <c r="U36" s="36"/>
      <c r="V36" s="36"/>
      <c r="W36" s="36"/>
      <c r="X36" s="37" t="s">
        <v>176</v>
      </c>
      <c r="Y36" s="36"/>
    </row>
    <row r="37" spans="1:25" s="1" customFormat="1">
      <c r="A37" s="193"/>
      <c r="B37" s="196"/>
      <c r="C37" s="107"/>
      <c r="D37" s="115"/>
      <c r="E37" s="115"/>
      <c r="F37" s="10" t="s">
        <v>141</v>
      </c>
      <c r="G37" s="126"/>
      <c r="H37" s="126"/>
      <c r="I37" s="126"/>
      <c r="J37" s="127"/>
      <c r="K37" s="57"/>
      <c r="L37" s="210"/>
      <c r="M37" s="104"/>
      <c r="N37" s="210"/>
      <c r="P37" s="36" t="s">
        <v>179</v>
      </c>
      <c r="Q37" s="37">
        <f>COUNTIF(C6:C29,"〇")</f>
        <v>0</v>
      </c>
      <c r="R37" s="36" t="s">
        <v>180</v>
      </c>
      <c r="S37" s="37">
        <f>COUNTIF(C6:C29,"△")</f>
        <v>0</v>
      </c>
      <c r="T37" s="36" t="s">
        <v>177</v>
      </c>
      <c r="U37" s="37">
        <f>COUNTIF(C6:C29,"×")</f>
        <v>0</v>
      </c>
      <c r="V37" s="36" t="s">
        <v>178</v>
      </c>
      <c r="W37" s="38">
        <f>IF(Q37+S37+U37=0,0,ROUND((Q37+S37*0.5)/(Q37+S37+U37),3))</f>
        <v>0</v>
      </c>
      <c r="X37" s="36">
        <f>IF(W37="","",ROUND(W37*100,1))</f>
        <v>0</v>
      </c>
      <c r="Y37" s="39" t="str">
        <f>IF(X37&lt;60,"d",IF(X37&lt;80,"c",IF(X37&lt;90,"b","a")))</f>
        <v>d</v>
      </c>
    </row>
    <row r="38" spans="1:25" s="1" customFormat="1">
      <c r="A38" s="193"/>
      <c r="B38" s="196"/>
      <c r="C38" s="107"/>
      <c r="D38" s="115"/>
      <c r="E38" s="115"/>
      <c r="F38" s="10" t="s">
        <v>142</v>
      </c>
      <c r="G38" s="57"/>
      <c r="H38" s="57"/>
      <c r="I38" s="57"/>
      <c r="J38" s="57"/>
      <c r="K38" s="57"/>
      <c r="L38" s="210"/>
      <c r="M38" s="104"/>
      <c r="N38" s="210"/>
    </row>
    <row r="39" spans="1:25" s="1" customFormat="1">
      <c r="A39" s="193"/>
      <c r="B39" s="196"/>
      <c r="C39" s="107"/>
      <c r="D39" s="115"/>
      <c r="E39" s="115"/>
      <c r="F39" s="24" t="s">
        <v>858</v>
      </c>
      <c r="G39" s="132"/>
      <c r="H39" s="132"/>
      <c r="I39" s="132"/>
      <c r="J39" s="57"/>
      <c r="K39" s="57"/>
      <c r="L39" s="210"/>
      <c r="M39" s="104"/>
      <c r="N39" s="210"/>
    </row>
    <row r="40" spans="1:25" s="1" customFormat="1">
      <c r="A40" s="193"/>
      <c r="B40" s="196"/>
      <c r="C40" s="107"/>
      <c r="D40" s="115"/>
      <c r="E40" s="115"/>
      <c r="F40" s="10" t="s">
        <v>859</v>
      </c>
      <c r="G40" s="132"/>
      <c r="H40" s="132"/>
      <c r="I40" s="132"/>
      <c r="J40" s="57"/>
      <c r="K40" s="57"/>
      <c r="L40" s="210"/>
      <c r="M40" s="104"/>
      <c r="N40" s="210"/>
    </row>
    <row r="41" spans="1:25" s="1" customFormat="1">
      <c r="A41" s="193"/>
      <c r="B41" s="196"/>
      <c r="C41" s="107"/>
      <c r="D41" s="115"/>
      <c r="E41" s="115"/>
      <c r="F41" s="10" t="str">
        <f>"評価値＝(　"&amp;TEXT(Q37+S37*0.5,"0.0")&amp;"　)評価数／(　"&amp;TEXT(Q37+S37+U37,"0.0")&amp;"　)対象評価項目数＝（　"&amp;TEXT(X37,0)&amp;"　）％"</f>
        <v>評価値＝(　0.0　)評価数／(　0.0　)対象評価項目数＝（　0　）％</v>
      </c>
      <c r="G41" s="132"/>
      <c r="H41" s="132"/>
      <c r="I41" s="132"/>
      <c r="J41" s="132"/>
      <c r="K41" s="57"/>
      <c r="L41" s="210"/>
      <c r="M41" s="104"/>
      <c r="N41" s="210"/>
    </row>
    <row r="42" spans="1:25" s="1" customFormat="1">
      <c r="A42" s="193"/>
      <c r="B42" s="196"/>
      <c r="C42" s="107"/>
      <c r="D42" s="115"/>
      <c r="E42" s="115"/>
      <c r="F42" s="10" t="s">
        <v>21</v>
      </c>
      <c r="G42" s="108"/>
      <c r="H42" s="108"/>
      <c r="I42" s="108"/>
      <c r="J42" s="57"/>
      <c r="K42" s="57"/>
      <c r="L42" s="210"/>
      <c r="M42" s="104"/>
      <c r="N42" s="210"/>
    </row>
    <row r="43" spans="1:25" s="1" customFormat="1">
      <c r="A43" s="193"/>
      <c r="B43" s="196"/>
      <c r="C43" s="107"/>
      <c r="D43" s="115"/>
      <c r="E43" s="115"/>
      <c r="F43" s="10" t="s">
        <v>848</v>
      </c>
      <c r="G43" s="108"/>
      <c r="H43" s="108"/>
      <c r="I43" s="108"/>
      <c r="J43" s="57"/>
      <c r="K43" s="57"/>
      <c r="L43" s="210"/>
      <c r="M43" s="104"/>
      <c r="N43" s="210"/>
    </row>
    <row r="44" spans="1:25" s="1" customFormat="1">
      <c r="A44" s="198" t="s">
        <v>11</v>
      </c>
      <c r="B44" s="196"/>
      <c r="C44" s="107"/>
      <c r="D44" s="115"/>
      <c r="E44" s="115"/>
      <c r="F44" s="10" t="s">
        <v>849</v>
      </c>
      <c r="G44" s="108"/>
      <c r="H44" s="108"/>
      <c r="I44" s="108"/>
      <c r="J44" s="57"/>
      <c r="K44" s="57"/>
      <c r="L44" s="210"/>
      <c r="M44" s="104"/>
      <c r="N44" s="210"/>
    </row>
    <row r="45" spans="1:25" s="1" customFormat="1">
      <c r="A45" s="198"/>
      <c r="B45" s="196"/>
      <c r="C45" s="107"/>
      <c r="D45" s="115"/>
      <c r="E45" s="115"/>
      <c r="F45" s="10" t="s">
        <v>850</v>
      </c>
      <c r="G45" s="108"/>
      <c r="H45" s="108"/>
      <c r="I45" s="108"/>
      <c r="J45" s="57"/>
      <c r="K45" s="57"/>
      <c r="L45" s="210"/>
      <c r="M45" s="104"/>
      <c r="N45" s="210"/>
    </row>
    <row r="46" spans="1:25" s="1" customFormat="1">
      <c r="A46" s="198"/>
      <c r="B46" s="196"/>
      <c r="C46" s="107"/>
      <c r="D46" s="115"/>
      <c r="E46" s="115"/>
      <c r="F46" s="10"/>
      <c r="G46" s="108"/>
      <c r="H46" s="108"/>
      <c r="I46" s="108"/>
      <c r="J46" s="57"/>
      <c r="K46" s="57"/>
      <c r="L46" s="210"/>
      <c r="M46" s="104"/>
      <c r="N46" s="210"/>
    </row>
    <row r="47" spans="1:25" s="1" customFormat="1">
      <c r="A47" s="198"/>
      <c r="B47" s="196"/>
      <c r="C47" s="107"/>
      <c r="D47" s="115"/>
      <c r="E47" s="115"/>
      <c r="F47" s="10"/>
      <c r="G47" s="108"/>
      <c r="H47" s="108"/>
      <c r="I47" s="108"/>
      <c r="J47" s="57"/>
      <c r="K47" s="57"/>
      <c r="L47" s="210"/>
      <c r="M47" s="104"/>
      <c r="N47" s="210"/>
    </row>
    <row r="48" spans="1:25" s="1" customFormat="1">
      <c r="A48" s="198"/>
      <c r="B48" s="196"/>
      <c r="C48" s="107"/>
      <c r="D48" s="115"/>
      <c r="E48" s="115"/>
      <c r="F48" s="10"/>
      <c r="G48" s="108"/>
      <c r="H48" s="108"/>
      <c r="I48" s="108"/>
      <c r="J48" s="57"/>
      <c r="K48" s="57"/>
      <c r="L48" s="210"/>
      <c r="M48" s="104"/>
      <c r="N48" s="210"/>
    </row>
    <row r="49" spans="1:14" s="1" customFormat="1">
      <c r="A49" s="198"/>
      <c r="B49" s="196"/>
      <c r="C49" s="107"/>
      <c r="D49" s="115"/>
      <c r="E49" s="115"/>
      <c r="F49" s="10"/>
      <c r="G49" s="108"/>
      <c r="H49" s="108"/>
      <c r="I49" s="108"/>
      <c r="J49" s="57"/>
      <c r="K49" s="57"/>
      <c r="L49" s="210"/>
      <c r="M49" s="104"/>
      <c r="N49" s="210"/>
    </row>
    <row r="50" spans="1:14" s="1" customFormat="1">
      <c r="A50" s="198"/>
      <c r="B50" s="196"/>
      <c r="C50" s="107"/>
      <c r="D50" s="115"/>
      <c r="E50" s="115"/>
      <c r="F50" s="10"/>
      <c r="G50" s="108"/>
      <c r="H50" s="108"/>
      <c r="I50" s="108"/>
      <c r="J50" s="57"/>
      <c r="K50" s="57"/>
      <c r="L50" s="210"/>
      <c r="M50" s="104"/>
      <c r="N50" s="210"/>
    </row>
    <row r="51" spans="1:14" s="1" customFormat="1">
      <c r="A51" s="198"/>
      <c r="B51" s="196"/>
      <c r="C51" s="107"/>
      <c r="D51" s="115"/>
      <c r="E51" s="115"/>
      <c r="F51" s="10"/>
      <c r="G51" s="108"/>
      <c r="H51" s="108"/>
      <c r="I51" s="108"/>
      <c r="J51" s="57"/>
      <c r="K51" s="57"/>
      <c r="L51" s="210"/>
      <c r="M51" s="104"/>
      <c r="N51" s="210"/>
    </row>
    <row r="52" spans="1:14" s="1" customFormat="1">
      <c r="A52" s="198"/>
      <c r="B52" s="196"/>
      <c r="C52" s="107"/>
      <c r="D52" s="115"/>
      <c r="E52" s="115"/>
      <c r="F52" s="10"/>
      <c r="G52" s="108"/>
      <c r="H52" s="108"/>
      <c r="I52" s="108"/>
      <c r="J52" s="57"/>
      <c r="K52" s="57"/>
      <c r="L52" s="210"/>
      <c r="M52" s="104"/>
      <c r="N52" s="210"/>
    </row>
    <row r="53" spans="1:14" s="1" customFormat="1">
      <c r="A53" s="198"/>
      <c r="B53" s="196"/>
      <c r="C53" s="107"/>
      <c r="D53" s="115"/>
      <c r="E53" s="115"/>
      <c r="F53" s="10"/>
      <c r="G53" s="108"/>
      <c r="H53" s="108"/>
      <c r="I53" s="108"/>
      <c r="J53" s="57"/>
      <c r="K53" s="57"/>
      <c r="L53" s="210"/>
      <c r="M53" s="104"/>
      <c r="N53" s="210"/>
    </row>
    <row r="54" spans="1:14" s="1" customFormat="1">
      <c r="A54" s="198"/>
      <c r="B54" s="196"/>
      <c r="C54" s="107"/>
      <c r="D54" s="115"/>
      <c r="E54" s="115"/>
      <c r="F54" s="10"/>
      <c r="G54" s="108"/>
      <c r="H54" s="108"/>
      <c r="I54" s="108"/>
      <c r="J54" s="57"/>
      <c r="K54" s="57"/>
      <c r="L54" s="210"/>
      <c r="M54" s="104"/>
      <c r="N54" s="210"/>
    </row>
    <row r="55" spans="1:14" s="1" customFormat="1">
      <c r="A55" s="198"/>
      <c r="B55" s="196"/>
      <c r="C55" s="107"/>
      <c r="D55" s="115"/>
      <c r="E55" s="115"/>
      <c r="F55" s="57"/>
      <c r="G55" s="108"/>
      <c r="H55" s="108"/>
      <c r="I55" s="108"/>
      <c r="J55" s="57"/>
      <c r="K55" s="57"/>
      <c r="L55" s="210"/>
      <c r="M55" s="104"/>
      <c r="N55" s="210"/>
    </row>
    <row r="56" spans="1:14" s="1" customFormat="1">
      <c r="A56" s="212"/>
      <c r="B56" s="197"/>
      <c r="C56" s="111"/>
      <c r="D56" s="112"/>
      <c r="E56" s="112"/>
      <c r="F56" s="25"/>
      <c r="G56" s="109"/>
      <c r="H56" s="109"/>
      <c r="I56" s="109"/>
      <c r="J56" s="109"/>
      <c r="K56" s="144"/>
      <c r="L56" s="211"/>
      <c r="M56" s="105"/>
      <c r="N56" s="211"/>
    </row>
  </sheetData>
  <mergeCells count="25">
    <mergeCell ref="D26:J27"/>
    <mergeCell ref="K3:L3"/>
    <mergeCell ref="M3:N3"/>
    <mergeCell ref="A4:A15"/>
    <mergeCell ref="B4:B30"/>
    <mergeCell ref="L4:L7"/>
    <mergeCell ref="N4:N7"/>
    <mergeCell ref="L8:L30"/>
    <mergeCell ref="N8:N30"/>
    <mergeCell ref="A16:A30"/>
    <mergeCell ref="C3:G3"/>
    <mergeCell ref="H3:I3"/>
    <mergeCell ref="D9:J10"/>
    <mergeCell ref="D21:J22"/>
    <mergeCell ref="N34:N37"/>
    <mergeCell ref="L38:L56"/>
    <mergeCell ref="N38:N56"/>
    <mergeCell ref="A44:A56"/>
    <mergeCell ref="M33:N33"/>
    <mergeCell ref="K33:L33"/>
    <mergeCell ref="C33:G33"/>
    <mergeCell ref="H33:I33"/>
    <mergeCell ref="A34:A43"/>
    <mergeCell ref="B34:B56"/>
    <mergeCell ref="L34:L37"/>
  </mergeCells>
  <phoneticPr fontId="1"/>
  <dataValidations count="2">
    <dataValidation type="list" allowBlank="1" showInputMessage="1" showErrorMessage="1" sqref="M8 M4">
      <formula1>"・,〇"</formula1>
    </dataValidation>
    <dataValidation type="list" allowBlank="1" showInputMessage="1" showErrorMessage="1" sqref="C7:C9 C11:C14 C16:C21 C24:C26 C28:C29">
      <formula1>"・,〇,×"</formula1>
    </dataValidation>
  </dataValidations>
  <pageMargins left="0.7" right="0.7" top="0.75" bottom="0.75" header="0.3" footer="0.3"/>
  <pageSetup paperSize="9" scale="99" orientation="landscape" r:id="rId1"/>
  <rowBreaks count="1" manualBreakCount="1">
    <brk id="30"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view="pageBreakPreview" topLeftCell="A19" zoomScaleNormal="140" zoomScaleSheetLayoutView="100" workbookViewId="0">
      <selection activeCell="H36" sqref="H36"/>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81</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IF(OR(M4="〇",M9="〇"),"e",IF(OR(K4="〇",K9="〇"),"d",Y52))</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 customHeight="1">
      <c r="A4" s="192" t="s">
        <v>10</v>
      </c>
      <c r="B4" s="195" t="s">
        <v>82</v>
      </c>
      <c r="C4" s="7" t="s">
        <v>16</v>
      </c>
      <c r="D4" s="99"/>
      <c r="E4" s="99"/>
      <c r="F4" s="46"/>
      <c r="G4" s="8"/>
      <c r="H4" s="8"/>
      <c r="I4" s="8"/>
      <c r="J4" s="8"/>
      <c r="K4" s="16"/>
      <c r="L4" s="224"/>
      <c r="M4" s="80" t="s">
        <v>166</v>
      </c>
      <c r="N4" s="224" t="s">
        <v>167</v>
      </c>
    </row>
    <row r="5" spans="1:23" s="1" customFormat="1" ht="18" customHeight="1">
      <c r="A5" s="193"/>
      <c r="B5" s="196"/>
      <c r="C5" s="2" t="s">
        <v>13</v>
      </c>
      <c r="D5" s="115"/>
      <c r="E5" s="115"/>
      <c r="G5" s="9"/>
      <c r="H5" s="9"/>
      <c r="I5" s="9"/>
      <c r="J5" s="10"/>
      <c r="K5" s="140"/>
      <c r="L5" s="225"/>
      <c r="M5" s="104"/>
      <c r="N5" s="225"/>
    </row>
    <row r="6" spans="1:23" s="1" customFormat="1" ht="18" customHeight="1">
      <c r="A6" s="193"/>
      <c r="B6" s="196"/>
      <c r="C6" s="3" t="s">
        <v>15</v>
      </c>
      <c r="D6" s="115"/>
      <c r="E6" s="115"/>
      <c r="G6" s="108"/>
      <c r="H6" s="108"/>
      <c r="I6" s="108"/>
      <c r="J6" s="57"/>
      <c r="K6" s="140"/>
      <c r="L6" s="225"/>
      <c r="M6" s="104"/>
      <c r="N6" s="225"/>
    </row>
    <row r="7" spans="1:23" s="1" customFormat="1" ht="13.5" customHeight="1">
      <c r="A7" s="193"/>
      <c r="B7" s="196"/>
      <c r="C7" s="28" t="s">
        <v>166</v>
      </c>
      <c r="D7" s="208" t="s">
        <v>399</v>
      </c>
      <c r="E7" s="208"/>
      <c r="F7" s="208"/>
      <c r="G7" s="208"/>
      <c r="H7" s="208"/>
      <c r="I7" s="208"/>
      <c r="J7" s="208"/>
      <c r="K7" s="140"/>
      <c r="L7" s="225"/>
      <c r="M7" s="104"/>
      <c r="N7" s="225"/>
    </row>
    <row r="8" spans="1:23" s="1" customFormat="1" ht="13.5" customHeight="1">
      <c r="A8" s="193"/>
      <c r="B8" s="196"/>
      <c r="C8" s="107"/>
      <c r="D8" s="208"/>
      <c r="E8" s="208"/>
      <c r="F8" s="208"/>
      <c r="G8" s="208"/>
      <c r="H8" s="208"/>
      <c r="I8" s="208"/>
      <c r="J8" s="208"/>
      <c r="K8" s="140"/>
      <c r="L8" s="225"/>
      <c r="M8" s="104"/>
      <c r="N8" s="226"/>
    </row>
    <row r="9" spans="1:23" s="1" customFormat="1" ht="13.5" customHeight="1">
      <c r="A9" s="193"/>
      <c r="B9" s="196"/>
      <c r="C9" s="28" t="s">
        <v>166</v>
      </c>
      <c r="D9" s="29" t="s">
        <v>515</v>
      </c>
      <c r="F9" s="30"/>
      <c r="G9" s="18"/>
      <c r="H9" s="18"/>
      <c r="I9" s="18"/>
      <c r="J9" s="30"/>
      <c r="K9" s="140"/>
      <c r="L9" s="210"/>
      <c r="M9" s="80" t="s">
        <v>166</v>
      </c>
      <c r="N9" s="209" t="s">
        <v>168</v>
      </c>
    </row>
    <row r="10" spans="1:23" s="1" customFormat="1" ht="13.5" customHeight="1">
      <c r="A10" s="193"/>
      <c r="B10" s="196"/>
      <c r="C10" s="28" t="s">
        <v>166</v>
      </c>
      <c r="D10" s="208" t="s">
        <v>509</v>
      </c>
      <c r="E10" s="208"/>
      <c r="F10" s="208"/>
      <c r="G10" s="208"/>
      <c r="H10" s="208"/>
      <c r="I10" s="208"/>
      <c r="J10" s="208"/>
      <c r="K10" s="140"/>
      <c r="L10" s="210"/>
      <c r="M10" s="104"/>
      <c r="N10" s="210"/>
    </row>
    <row r="11" spans="1:23" s="1" customFormat="1" ht="13.5" customHeight="1">
      <c r="A11" s="193"/>
      <c r="B11" s="196"/>
      <c r="C11" s="107"/>
      <c r="D11" s="208"/>
      <c r="E11" s="208"/>
      <c r="F11" s="208"/>
      <c r="G11" s="208"/>
      <c r="H11" s="208"/>
      <c r="I11" s="208"/>
      <c r="J11" s="208"/>
      <c r="K11" s="140"/>
      <c r="L11" s="210"/>
      <c r="M11" s="104"/>
      <c r="N11" s="210"/>
    </row>
    <row r="12" spans="1:23" s="1" customFormat="1" ht="13.5" customHeight="1">
      <c r="A12" s="193"/>
      <c r="B12" s="196"/>
      <c r="C12" s="28" t="s">
        <v>166</v>
      </c>
      <c r="D12" s="208" t="s">
        <v>510</v>
      </c>
      <c r="E12" s="208"/>
      <c r="F12" s="208"/>
      <c r="G12" s="208"/>
      <c r="H12" s="208"/>
      <c r="I12" s="208"/>
      <c r="J12" s="208"/>
      <c r="K12" s="140"/>
      <c r="L12" s="210"/>
      <c r="M12" s="104"/>
      <c r="N12" s="210"/>
    </row>
    <row r="13" spans="1:23" s="1" customFormat="1" ht="13.5" customHeight="1">
      <c r="A13" s="193"/>
      <c r="B13" s="196"/>
      <c r="C13" s="107"/>
      <c r="D13" s="208"/>
      <c r="E13" s="208"/>
      <c r="F13" s="208"/>
      <c r="G13" s="208"/>
      <c r="H13" s="208"/>
      <c r="I13" s="208"/>
      <c r="J13" s="208"/>
      <c r="K13" s="140"/>
      <c r="L13" s="210"/>
      <c r="M13" s="104"/>
      <c r="N13" s="210"/>
    </row>
    <row r="14" spans="1:23" s="1" customFormat="1" ht="13.5" customHeight="1">
      <c r="A14" s="193"/>
      <c r="B14" s="196"/>
      <c r="C14" s="28" t="s">
        <v>166</v>
      </c>
      <c r="D14" s="29" t="s">
        <v>511</v>
      </c>
      <c r="F14" s="57"/>
      <c r="G14" s="108"/>
      <c r="H14" s="108"/>
      <c r="I14" s="108"/>
      <c r="J14" s="57"/>
      <c r="K14" s="140"/>
      <c r="L14" s="210"/>
      <c r="M14" s="104"/>
      <c r="N14" s="210"/>
    </row>
    <row r="15" spans="1:23" s="1" customFormat="1" ht="13.5" customHeight="1">
      <c r="A15" s="193"/>
      <c r="B15" s="196"/>
      <c r="C15" s="28" t="s">
        <v>166</v>
      </c>
      <c r="D15" s="29" t="s">
        <v>170</v>
      </c>
      <c r="F15" s="57"/>
      <c r="G15" s="108"/>
      <c r="H15" s="108"/>
      <c r="I15" s="108"/>
      <c r="J15" s="57"/>
      <c r="K15" s="140"/>
      <c r="L15" s="210"/>
      <c r="M15" s="104"/>
      <c r="N15" s="210"/>
    </row>
    <row r="16" spans="1:23" s="1" customFormat="1" ht="13.5" customHeight="1">
      <c r="A16" s="193"/>
      <c r="B16" s="196"/>
      <c r="C16" s="28" t="s">
        <v>166</v>
      </c>
      <c r="D16" s="29" t="s">
        <v>172</v>
      </c>
      <c r="F16" s="57"/>
      <c r="G16" s="108"/>
      <c r="H16" s="108"/>
      <c r="I16" s="108"/>
      <c r="J16" s="57"/>
      <c r="K16" s="140"/>
      <c r="L16" s="210"/>
      <c r="M16" s="104"/>
      <c r="N16" s="210"/>
    </row>
    <row r="17" spans="1:14" s="1" customFormat="1" ht="13.5" customHeight="1">
      <c r="A17" s="198" t="s">
        <v>11</v>
      </c>
      <c r="B17" s="196"/>
      <c r="C17" s="28" t="s">
        <v>166</v>
      </c>
      <c r="D17" s="29" t="s">
        <v>173</v>
      </c>
      <c r="F17" s="57"/>
      <c r="G17" s="108"/>
      <c r="H17" s="108"/>
      <c r="I17" s="108"/>
      <c r="J17" s="57"/>
      <c r="K17" s="140"/>
      <c r="L17" s="210"/>
      <c r="M17" s="104"/>
      <c r="N17" s="210"/>
    </row>
    <row r="18" spans="1:14" s="1" customFormat="1" ht="13.5" customHeight="1">
      <c r="A18" s="198"/>
      <c r="B18" s="196"/>
      <c r="C18" s="28" t="s">
        <v>166</v>
      </c>
      <c r="D18" s="29" t="s">
        <v>313</v>
      </c>
      <c r="F18" s="57"/>
      <c r="G18" s="108"/>
      <c r="H18" s="108"/>
      <c r="I18" s="108"/>
      <c r="J18" s="57"/>
      <c r="K18" s="140"/>
      <c r="L18" s="210"/>
      <c r="M18" s="104"/>
      <c r="N18" s="210"/>
    </row>
    <row r="19" spans="1:14" s="1" customFormat="1" ht="13.5" customHeight="1">
      <c r="A19" s="198"/>
      <c r="B19" s="196"/>
      <c r="C19" s="28" t="s">
        <v>166</v>
      </c>
      <c r="D19" s="29" t="s">
        <v>175</v>
      </c>
      <c r="F19" s="57"/>
      <c r="G19" s="108"/>
      <c r="H19" s="108"/>
      <c r="I19" s="108"/>
      <c r="J19" s="57"/>
      <c r="K19" s="140"/>
      <c r="L19" s="210"/>
      <c r="M19" s="104"/>
      <c r="N19" s="210"/>
    </row>
    <row r="20" spans="1:14" s="1" customFormat="1" ht="13.5" customHeight="1">
      <c r="A20" s="198"/>
      <c r="B20" s="196"/>
      <c r="C20" s="28" t="s">
        <v>166</v>
      </c>
      <c r="D20" s="29" t="s">
        <v>154</v>
      </c>
      <c r="F20" s="57"/>
      <c r="G20" s="108"/>
      <c r="H20" s="108"/>
      <c r="I20" s="108"/>
      <c r="J20" s="57"/>
      <c r="K20" s="140"/>
      <c r="L20" s="210"/>
      <c r="M20" s="104"/>
      <c r="N20" s="210"/>
    </row>
    <row r="21" spans="1:14" s="1" customFormat="1" ht="13.5" customHeight="1">
      <c r="A21" s="198"/>
      <c r="B21" s="196"/>
      <c r="C21" s="28" t="s">
        <v>166</v>
      </c>
      <c r="D21" s="29" t="s">
        <v>155</v>
      </c>
      <c r="F21" s="57"/>
      <c r="G21" s="108"/>
      <c r="H21" s="108"/>
      <c r="I21" s="108"/>
      <c r="J21" s="57"/>
      <c r="K21" s="140"/>
      <c r="L21" s="210"/>
      <c r="M21" s="104"/>
      <c r="N21" s="210"/>
    </row>
    <row r="22" spans="1:14" s="1" customFormat="1" ht="13.5" customHeight="1">
      <c r="A22" s="198"/>
      <c r="B22" s="196"/>
      <c r="C22" s="28" t="s">
        <v>166</v>
      </c>
      <c r="D22" s="29" t="s">
        <v>153</v>
      </c>
      <c r="F22" s="57"/>
      <c r="G22" s="108"/>
      <c r="H22" s="108"/>
      <c r="I22" s="108"/>
      <c r="J22" s="57"/>
      <c r="K22" s="140"/>
      <c r="L22" s="210"/>
      <c r="M22" s="104"/>
      <c r="N22" s="210"/>
    </row>
    <row r="23" spans="1:14" s="1" customFormat="1" ht="13.5" customHeight="1">
      <c r="A23" s="198"/>
      <c r="B23" s="196"/>
      <c r="C23" s="28" t="s">
        <v>166</v>
      </c>
      <c r="D23" s="29" t="s">
        <v>310</v>
      </c>
      <c r="F23" s="57"/>
      <c r="G23" s="108"/>
      <c r="H23" s="108"/>
      <c r="I23" s="108"/>
      <c r="J23" s="57"/>
      <c r="K23" s="140"/>
      <c r="L23" s="210"/>
      <c r="M23" s="104"/>
      <c r="N23" s="210"/>
    </row>
    <row r="24" spans="1:14" s="1" customFormat="1" ht="13.5" customHeight="1">
      <c r="A24" s="198"/>
      <c r="B24" s="196"/>
      <c r="C24" s="28" t="s">
        <v>166</v>
      </c>
      <c r="D24" s="208" t="s">
        <v>389</v>
      </c>
      <c r="E24" s="208"/>
      <c r="F24" s="208"/>
      <c r="G24" s="208"/>
      <c r="H24" s="208"/>
      <c r="I24" s="208"/>
      <c r="J24" s="208"/>
      <c r="K24" s="140"/>
      <c r="L24" s="210"/>
      <c r="M24" s="104"/>
      <c r="N24" s="210"/>
    </row>
    <row r="25" spans="1:14" s="1" customFormat="1" ht="13.5" customHeight="1">
      <c r="A25" s="198"/>
      <c r="B25" s="196"/>
      <c r="C25" s="107"/>
      <c r="D25" s="208"/>
      <c r="E25" s="208"/>
      <c r="F25" s="208"/>
      <c r="G25" s="208"/>
      <c r="H25" s="208"/>
      <c r="I25" s="208"/>
      <c r="J25" s="208"/>
      <c r="K25" s="140"/>
      <c r="L25" s="210"/>
      <c r="M25" s="104"/>
      <c r="N25" s="210"/>
    </row>
    <row r="26" spans="1:14" s="1" customFormat="1" ht="13.5" customHeight="1">
      <c r="A26" s="198"/>
      <c r="B26" s="196"/>
      <c r="C26" s="28" t="s">
        <v>166</v>
      </c>
      <c r="D26" s="208" t="s">
        <v>512</v>
      </c>
      <c r="E26" s="208"/>
      <c r="F26" s="208"/>
      <c r="G26" s="208"/>
      <c r="H26" s="208"/>
      <c r="I26" s="208"/>
      <c r="J26" s="208"/>
      <c r="K26" s="140"/>
      <c r="L26" s="210"/>
      <c r="M26" s="104"/>
      <c r="N26" s="210"/>
    </row>
    <row r="27" spans="1:14" s="1" customFormat="1" ht="13.5" customHeight="1">
      <c r="A27" s="198"/>
      <c r="B27" s="196"/>
      <c r="C27" s="107"/>
      <c r="D27" s="208"/>
      <c r="E27" s="208"/>
      <c r="F27" s="208"/>
      <c r="G27" s="208"/>
      <c r="H27" s="208"/>
      <c r="I27" s="208"/>
      <c r="J27" s="208"/>
      <c r="K27" s="140"/>
      <c r="L27" s="210"/>
      <c r="M27" s="104"/>
      <c r="N27" s="210"/>
    </row>
    <row r="28" spans="1:14" s="1" customFormat="1" ht="13.5" customHeight="1">
      <c r="A28" s="198"/>
      <c r="B28" s="196"/>
      <c r="C28" s="28" t="s">
        <v>166</v>
      </c>
      <c r="D28" s="208" t="s">
        <v>513</v>
      </c>
      <c r="E28" s="208"/>
      <c r="F28" s="208"/>
      <c r="G28" s="208"/>
      <c r="H28" s="208"/>
      <c r="I28" s="208"/>
      <c r="J28" s="208"/>
      <c r="K28" s="140"/>
      <c r="L28" s="210"/>
      <c r="M28" s="104"/>
      <c r="N28" s="210"/>
    </row>
    <row r="29" spans="1:14" s="1" customFormat="1" ht="13.5" customHeight="1">
      <c r="A29" s="198"/>
      <c r="B29" s="196"/>
      <c r="C29" s="107"/>
      <c r="D29" s="208"/>
      <c r="E29" s="208"/>
      <c r="F29" s="208"/>
      <c r="G29" s="208"/>
      <c r="H29" s="208"/>
      <c r="I29" s="208"/>
      <c r="J29" s="208"/>
      <c r="K29" s="140"/>
      <c r="L29" s="210"/>
      <c r="M29" s="104"/>
      <c r="N29" s="210"/>
    </row>
    <row r="30" spans="1:14" s="1" customFormat="1" ht="13.5" customHeight="1">
      <c r="A30" s="198"/>
      <c r="B30" s="196"/>
      <c r="C30" s="28" t="s">
        <v>166</v>
      </c>
      <c r="D30" s="29" t="s">
        <v>514</v>
      </c>
      <c r="F30" s="57"/>
      <c r="G30" s="108"/>
      <c r="H30" s="108"/>
      <c r="I30" s="108"/>
      <c r="J30" s="57"/>
      <c r="K30" s="140"/>
      <c r="L30" s="210"/>
      <c r="M30" s="104"/>
      <c r="N30" s="210"/>
    </row>
    <row r="31" spans="1:14" s="1" customFormat="1" ht="13.5" customHeight="1">
      <c r="A31" s="198"/>
      <c r="B31" s="196"/>
      <c r="C31" s="28" t="s">
        <v>166</v>
      </c>
      <c r="D31" s="208" t="s">
        <v>163</v>
      </c>
      <c r="E31" s="208"/>
      <c r="F31" s="208"/>
      <c r="G31" s="208"/>
      <c r="H31" s="208"/>
      <c r="I31" s="208"/>
      <c r="J31" s="208"/>
      <c r="K31" s="140"/>
      <c r="L31" s="210"/>
      <c r="M31" s="104"/>
      <c r="N31" s="210"/>
    </row>
    <row r="32" spans="1:14" s="1" customFormat="1" ht="13.5" customHeight="1">
      <c r="A32" s="198"/>
      <c r="B32" s="196"/>
      <c r="C32" s="64"/>
      <c r="D32" s="208"/>
      <c r="E32" s="208"/>
      <c r="F32" s="208"/>
      <c r="G32" s="208"/>
      <c r="H32" s="208"/>
      <c r="I32" s="208"/>
      <c r="J32" s="208"/>
      <c r="K32" s="65"/>
      <c r="L32" s="210"/>
      <c r="M32" s="66"/>
      <c r="N32" s="210"/>
    </row>
    <row r="33" spans="1:14" s="1" customFormat="1" ht="13.5" customHeight="1">
      <c r="A33" s="198"/>
      <c r="B33" s="196"/>
      <c r="C33" s="28" t="s">
        <v>166</v>
      </c>
      <c r="D33" s="208" t="s">
        <v>164</v>
      </c>
      <c r="E33" s="208"/>
      <c r="F33" s="208"/>
      <c r="G33" s="208"/>
      <c r="H33" s="208"/>
      <c r="I33" s="208"/>
      <c r="J33" s="208"/>
      <c r="K33" s="65"/>
      <c r="L33" s="210"/>
      <c r="M33" s="66"/>
      <c r="N33" s="210"/>
    </row>
    <row r="34" spans="1:14" s="1" customFormat="1" ht="13.5" customHeight="1">
      <c r="A34" s="212"/>
      <c r="B34" s="197"/>
      <c r="C34" s="111"/>
      <c r="D34" s="208"/>
      <c r="E34" s="208"/>
      <c r="F34" s="208"/>
      <c r="G34" s="208"/>
      <c r="H34" s="208"/>
      <c r="I34" s="208"/>
      <c r="J34" s="208"/>
      <c r="K34" s="146"/>
      <c r="L34" s="211"/>
      <c r="M34" s="105"/>
      <c r="N34" s="211"/>
    </row>
    <row r="35" spans="1:14" s="1" customFormat="1">
      <c r="A35" s="2" t="s">
        <v>81</v>
      </c>
      <c r="B35" s="3"/>
      <c r="C35" s="33"/>
      <c r="D35" s="33"/>
      <c r="E35" s="33"/>
      <c r="F35" s="3"/>
      <c r="G35" s="3"/>
      <c r="H35" s="3"/>
      <c r="I35" s="3"/>
      <c r="J35" s="3"/>
      <c r="K35" s="3"/>
      <c r="L35" s="33"/>
      <c r="M35" s="33"/>
      <c r="N35" s="22"/>
    </row>
    <row r="36" spans="1:14" s="1" customFormat="1" ht="19.5">
      <c r="A36" s="3" t="s">
        <v>0</v>
      </c>
      <c r="B36" s="3"/>
      <c r="C36" s="33"/>
      <c r="D36" s="33"/>
      <c r="E36" s="33"/>
      <c r="F36" s="3"/>
      <c r="G36" s="3"/>
      <c r="H36" s="4" t="s">
        <v>943</v>
      </c>
      <c r="I36" s="3"/>
      <c r="J36" s="3"/>
      <c r="K36" s="3"/>
      <c r="L36" s="33"/>
      <c r="M36" s="33"/>
      <c r="N36" s="6" t="str">
        <f>N2</f>
        <v>（主任監督員）</v>
      </c>
    </row>
    <row r="37" spans="1:14" s="1" customFormat="1" ht="18.75" customHeight="1">
      <c r="A37" s="5" t="s">
        <v>1</v>
      </c>
      <c r="B37" s="5" t="s">
        <v>2</v>
      </c>
      <c r="C37" s="201" t="s">
        <v>3</v>
      </c>
      <c r="D37" s="202"/>
      <c r="E37" s="202"/>
      <c r="F37" s="202"/>
      <c r="G37" s="203"/>
      <c r="H37" s="204" t="s">
        <v>5</v>
      </c>
      <c r="I37" s="205"/>
      <c r="J37" s="5" t="s">
        <v>7</v>
      </c>
      <c r="K37" s="204" t="s">
        <v>8</v>
      </c>
      <c r="L37" s="205"/>
      <c r="M37" s="204" t="s">
        <v>9</v>
      </c>
      <c r="N37" s="205"/>
    </row>
    <row r="38" spans="1:14" s="1" customFormat="1" ht="13.5" customHeight="1">
      <c r="A38" s="192" t="s">
        <v>10</v>
      </c>
      <c r="B38" s="195" t="s">
        <v>82</v>
      </c>
      <c r="C38" s="28" t="s">
        <v>166</v>
      </c>
      <c r="D38" s="45" t="s">
        <v>165</v>
      </c>
      <c r="E38" s="45"/>
      <c r="F38" s="67"/>
      <c r="G38" s="21"/>
      <c r="H38" s="21"/>
      <c r="I38" s="21"/>
      <c r="J38" s="21"/>
      <c r="K38" s="133"/>
      <c r="L38" s="209"/>
      <c r="M38" s="103"/>
      <c r="N38" s="209"/>
    </row>
    <row r="39" spans="1:14" s="1" customFormat="1" ht="13.5" customHeight="1">
      <c r="A39" s="193"/>
      <c r="B39" s="196"/>
      <c r="C39" s="28" t="s">
        <v>166</v>
      </c>
      <c r="D39" s="29" t="s">
        <v>169</v>
      </c>
      <c r="F39" s="30"/>
      <c r="G39" s="18"/>
      <c r="H39" s="18"/>
      <c r="I39" s="18"/>
      <c r="J39" s="30"/>
      <c r="K39" s="148"/>
      <c r="L39" s="210"/>
      <c r="M39" s="104"/>
      <c r="N39" s="210"/>
    </row>
    <row r="40" spans="1:14" s="1" customFormat="1">
      <c r="A40" s="193"/>
      <c r="B40" s="196"/>
      <c r="C40" s="57" t="s">
        <v>83</v>
      </c>
      <c r="D40" s="115"/>
      <c r="E40" s="29"/>
      <c r="G40" s="102"/>
      <c r="H40" s="102"/>
      <c r="I40" s="102"/>
      <c r="J40" s="34"/>
      <c r="K40" s="34"/>
      <c r="L40" s="210"/>
      <c r="M40" s="104"/>
      <c r="N40" s="210"/>
    </row>
    <row r="41" spans="1:14" s="1" customFormat="1" ht="13.5" customHeight="1">
      <c r="A41" s="193"/>
      <c r="B41" s="196"/>
      <c r="C41" s="28" t="s">
        <v>166</v>
      </c>
      <c r="D41" s="29" t="s">
        <v>516</v>
      </c>
      <c r="F41" s="29"/>
      <c r="G41" s="18"/>
      <c r="H41" s="18"/>
      <c r="I41" s="18"/>
      <c r="J41" s="30"/>
      <c r="K41" s="148"/>
      <c r="L41" s="210"/>
      <c r="M41" s="104"/>
      <c r="N41" s="210"/>
    </row>
    <row r="42" spans="1:14" s="1" customFormat="1" ht="13.5" customHeight="1">
      <c r="A42" s="193"/>
      <c r="B42" s="196"/>
      <c r="C42" s="28" t="s">
        <v>166</v>
      </c>
      <c r="D42" s="29" t="s">
        <v>517</v>
      </c>
      <c r="F42" s="30"/>
      <c r="G42" s="18"/>
      <c r="H42" s="18"/>
      <c r="I42" s="18"/>
      <c r="J42" s="30"/>
      <c r="K42" s="148"/>
      <c r="L42" s="210"/>
      <c r="M42" s="104"/>
      <c r="N42" s="210"/>
    </row>
    <row r="43" spans="1:14" s="1" customFormat="1" ht="13.5" customHeight="1">
      <c r="A43" s="193"/>
      <c r="B43" s="196"/>
      <c r="C43" s="28" t="s">
        <v>166</v>
      </c>
      <c r="D43" s="29" t="s">
        <v>521</v>
      </c>
      <c r="F43" s="30"/>
      <c r="G43" s="18"/>
      <c r="H43" s="18"/>
      <c r="I43" s="18"/>
      <c r="J43" s="30"/>
      <c r="K43" s="148"/>
      <c r="L43" s="210"/>
      <c r="M43" s="104"/>
      <c r="N43" s="210"/>
    </row>
    <row r="44" spans="1:14" s="1" customFormat="1" ht="13.5" customHeight="1">
      <c r="A44" s="193"/>
      <c r="B44" s="196"/>
      <c r="C44" s="28" t="s">
        <v>166</v>
      </c>
      <c r="D44" s="29" t="s">
        <v>518</v>
      </c>
      <c r="F44" s="30"/>
      <c r="G44" s="18"/>
      <c r="H44" s="18"/>
      <c r="I44" s="18"/>
      <c r="J44" s="30"/>
      <c r="K44" s="148"/>
      <c r="L44" s="210"/>
      <c r="M44" s="104"/>
      <c r="N44" s="210"/>
    </row>
    <row r="45" spans="1:14" s="1" customFormat="1" ht="13.5" customHeight="1">
      <c r="A45" s="193"/>
      <c r="B45" s="196"/>
      <c r="C45" s="28" t="s">
        <v>166</v>
      </c>
      <c r="D45" s="29" t="s">
        <v>519</v>
      </c>
      <c r="F45" s="30"/>
      <c r="G45" s="18"/>
      <c r="H45" s="18"/>
      <c r="I45" s="18"/>
      <c r="J45" s="30"/>
      <c r="K45" s="148"/>
      <c r="L45" s="210"/>
      <c r="M45" s="104"/>
      <c r="N45" s="210"/>
    </row>
    <row r="46" spans="1:14" s="1" customFormat="1" ht="13.5" customHeight="1">
      <c r="A46" s="193"/>
      <c r="B46" s="196"/>
      <c r="C46" s="28" t="s">
        <v>166</v>
      </c>
      <c r="D46" s="29" t="s">
        <v>520</v>
      </c>
      <c r="F46" s="57"/>
      <c r="G46" s="108"/>
      <c r="H46" s="108"/>
      <c r="I46" s="108"/>
      <c r="J46" s="57"/>
      <c r="K46" s="57"/>
      <c r="L46" s="210"/>
      <c r="M46" s="104"/>
      <c r="N46" s="210"/>
    </row>
    <row r="47" spans="1:14" s="1" customFormat="1">
      <c r="A47" s="193"/>
      <c r="B47" s="196"/>
      <c r="C47" s="57" t="s">
        <v>43</v>
      </c>
      <c r="D47" s="90"/>
      <c r="E47" s="115"/>
      <c r="G47" s="108"/>
      <c r="H47" s="108"/>
      <c r="I47" s="108"/>
      <c r="J47" s="57"/>
      <c r="K47" s="57"/>
      <c r="L47" s="210"/>
      <c r="M47" s="104"/>
      <c r="N47" s="210"/>
    </row>
    <row r="48" spans="1:14" s="1" customFormat="1" ht="13.5" customHeight="1">
      <c r="A48" s="193"/>
      <c r="B48" s="196"/>
      <c r="C48" s="28" t="s">
        <v>166</v>
      </c>
      <c r="D48" s="208" t="s">
        <v>522</v>
      </c>
      <c r="E48" s="208"/>
      <c r="F48" s="208"/>
      <c r="G48" s="208"/>
      <c r="H48" s="208"/>
      <c r="I48" s="208"/>
      <c r="J48" s="208"/>
      <c r="K48" s="148"/>
      <c r="L48" s="210"/>
      <c r="M48" s="104"/>
      <c r="N48" s="210"/>
    </row>
    <row r="49" spans="1:25" s="1" customFormat="1" ht="13.5" customHeight="1">
      <c r="A49" s="198" t="s">
        <v>11</v>
      </c>
      <c r="B49" s="196"/>
      <c r="C49" s="107"/>
      <c r="D49" s="208"/>
      <c r="E49" s="208"/>
      <c r="F49" s="208"/>
      <c r="G49" s="208"/>
      <c r="H49" s="208"/>
      <c r="I49" s="208"/>
      <c r="J49" s="208"/>
      <c r="K49" s="148"/>
      <c r="L49" s="210"/>
      <c r="M49" s="104"/>
      <c r="N49" s="210"/>
    </row>
    <row r="50" spans="1:25" s="1" customFormat="1" ht="18.75" customHeight="1">
      <c r="A50" s="198"/>
      <c r="B50" s="196"/>
      <c r="C50" s="107"/>
      <c r="D50" s="115"/>
      <c r="E50" s="125"/>
      <c r="F50" s="125"/>
      <c r="G50" s="125"/>
      <c r="H50" s="41" t="s">
        <v>181</v>
      </c>
      <c r="I50" s="160" t="s">
        <v>182</v>
      </c>
      <c r="J50" s="41" t="s">
        <v>183</v>
      </c>
      <c r="K50" s="148"/>
      <c r="L50" s="210"/>
      <c r="M50" s="104"/>
      <c r="N50" s="210"/>
    </row>
    <row r="51" spans="1:25" s="1" customFormat="1">
      <c r="A51" s="198"/>
      <c r="B51" s="196"/>
      <c r="C51" s="107"/>
      <c r="D51" s="115"/>
      <c r="E51" s="129"/>
      <c r="F51" s="10" t="s">
        <v>22</v>
      </c>
      <c r="G51" s="132"/>
      <c r="H51" s="6">
        <f>Q52</f>
        <v>0</v>
      </c>
      <c r="I51" s="156">
        <f>S52</f>
        <v>0</v>
      </c>
      <c r="J51" s="47">
        <f>U52</f>
        <v>0</v>
      </c>
      <c r="K51" s="57"/>
      <c r="L51" s="210"/>
      <c r="M51" s="104"/>
      <c r="N51" s="210"/>
      <c r="P51" s="36"/>
      <c r="Q51" s="36"/>
      <c r="R51" s="36"/>
      <c r="S51" s="36"/>
      <c r="T51" s="36"/>
      <c r="U51" s="36"/>
      <c r="V51" s="36"/>
      <c r="W51" s="36"/>
      <c r="X51" s="37" t="s">
        <v>176</v>
      </c>
      <c r="Y51" s="36"/>
    </row>
    <row r="52" spans="1:25" s="1" customFormat="1">
      <c r="A52" s="198"/>
      <c r="B52" s="196"/>
      <c r="C52" s="107"/>
      <c r="D52" s="115"/>
      <c r="E52" s="129"/>
      <c r="F52" s="10" t="s">
        <v>141</v>
      </c>
      <c r="G52" s="132"/>
      <c r="H52" s="132"/>
      <c r="I52" s="132"/>
      <c r="J52" s="57"/>
      <c r="K52" s="57"/>
      <c r="L52" s="210"/>
      <c r="M52" s="104"/>
      <c r="N52" s="210"/>
      <c r="P52" s="36" t="s">
        <v>181</v>
      </c>
      <c r="Q52" s="37">
        <f>COUNTIF($C7:$C34,P52)+COUNTIF($C38:$C48,P52)</f>
        <v>0</v>
      </c>
      <c r="R52" s="36" t="s">
        <v>182</v>
      </c>
      <c r="S52" s="37">
        <f>COUNTIF($C7:$C34,R52)+COUNTIF($C38:$C48,R52)</f>
        <v>0</v>
      </c>
      <c r="T52" s="36" t="s">
        <v>183</v>
      </c>
      <c r="U52" s="37">
        <f>COUNTIF($C7:$C34,T52)+COUNTIF($C38:$C48,T52)</f>
        <v>0</v>
      </c>
      <c r="V52" s="36" t="s">
        <v>178</v>
      </c>
      <c r="W52" s="38">
        <f>IF(Q52+S52+U52=0,0,ROUND((Q52+S52*0.5)/(Q52+S52+U52),3))</f>
        <v>0</v>
      </c>
      <c r="X52" s="36">
        <f>IF(W52="","",ROUND(W52*100,1))</f>
        <v>0</v>
      </c>
      <c r="Y52" s="39" t="str">
        <f>IF(X52&lt;60,"d",IF(X52&lt;80,"c",IF(X52&lt;90,"b","a")))</f>
        <v>d</v>
      </c>
    </row>
    <row r="53" spans="1:25" s="1" customFormat="1">
      <c r="A53" s="198"/>
      <c r="B53" s="196"/>
      <c r="C53" s="107"/>
      <c r="D53" s="115"/>
      <c r="E53" s="129"/>
      <c r="F53" s="10" t="s">
        <v>142</v>
      </c>
      <c r="G53" s="132"/>
      <c r="H53" s="132"/>
      <c r="I53" s="132"/>
      <c r="J53" s="57"/>
      <c r="K53" s="57"/>
      <c r="L53" s="210"/>
      <c r="M53" s="104"/>
      <c r="N53" s="210"/>
    </row>
    <row r="54" spans="1:25" s="1" customFormat="1">
      <c r="A54" s="198"/>
      <c r="B54" s="196"/>
      <c r="C54" s="107"/>
      <c r="D54" s="115"/>
      <c r="E54" s="129"/>
      <c r="F54" s="24" t="s">
        <v>882</v>
      </c>
      <c r="G54" s="132"/>
      <c r="H54" s="132"/>
      <c r="I54" s="132"/>
      <c r="J54" s="57"/>
      <c r="K54" s="57"/>
      <c r="L54" s="210"/>
      <c r="M54" s="104"/>
      <c r="N54" s="210"/>
    </row>
    <row r="55" spans="1:25" s="1" customFormat="1">
      <c r="A55" s="198"/>
      <c r="B55" s="196"/>
      <c r="C55" s="107"/>
      <c r="D55" s="115"/>
      <c r="E55" s="129"/>
      <c r="F55" s="10" t="s">
        <v>880</v>
      </c>
      <c r="G55" s="132"/>
      <c r="H55" s="132"/>
      <c r="I55" s="132"/>
      <c r="J55" s="57"/>
      <c r="K55" s="57"/>
      <c r="L55" s="210"/>
      <c r="M55" s="104"/>
      <c r="N55" s="210"/>
    </row>
    <row r="56" spans="1:25" s="1" customFormat="1">
      <c r="A56" s="198"/>
      <c r="B56" s="196"/>
      <c r="C56" s="107"/>
      <c r="D56" s="115"/>
      <c r="E56" s="129"/>
      <c r="F56" s="10" t="str">
        <f>"評価値＝(　"&amp;TEXT(Q52+S52*0.5,"0.0")&amp;"　)評価数／(　"&amp;TEXT(Q52+S52+U52,"0.0")&amp;"　)対象評価項目数＝（　"&amp;TEXT(X52,0)&amp;"　）％"</f>
        <v>評価値＝(　0.0　)評価数／(　0.0　)対象評価項目数＝（　0　）％</v>
      </c>
      <c r="G56" s="132"/>
      <c r="H56" s="132"/>
      <c r="I56" s="132"/>
      <c r="J56" s="57"/>
      <c r="K56" s="57"/>
      <c r="L56" s="210"/>
      <c r="M56" s="104"/>
      <c r="N56" s="210"/>
    </row>
    <row r="57" spans="1:25" s="1" customFormat="1">
      <c r="A57" s="198"/>
      <c r="B57" s="196"/>
      <c r="C57" s="107"/>
      <c r="D57" s="115"/>
      <c r="E57" s="115"/>
      <c r="F57" s="10" t="s">
        <v>21</v>
      </c>
      <c r="G57" s="108"/>
      <c r="H57" s="108"/>
      <c r="I57" s="108"/>
      <c r="J57" s="57"/>
      <c r="K57" s="57"/>
      <c r="L57" s="210"/>
      <c r="M57" s="104"/>
      <c r="N57" s="210"/>
    </row>
    <row r="58" spans="1:25" s="1" customFormat="1">
      <c r="A58" s="198"/>
      <c r="B58" s="196"/>
      <c r="C58" s="107"/>
      <c r="D58" s="115"/>
      <c r="E58" s="115"/>
      <c r="F58" s="10" t="s">
        <v>848</v>
      </c>
      <c r="G58" s="108"/>
      <c r="H58" s="108"/>
      <c r="I58" s="108"/>
      <c r="J58" s="57"/>
      <c r="K58" s="57"/>
      <c r="L58" s="210"/>
      <c r="M58" s="104"/>
      <c r="N58" s="210"/>
    </row>
    <row r="59" spans="1:25" s="1" customFormat="1">
      <c r="A59" s="198"/>
      <c r="B59" s="196"/>
      <c r="C59" s="107"/>
      <c r="D59" s="115"/>
      <c r="E59" s="115"/>
      <c r="F59" s="10" t="s">
        <v>849</v>
      </c>
      <c r="G59" s="108"/>
      <c r="H59" s="108"/>
      <c r="I59" s="108"/>
      <c r="J59" s="57"/>
      <c r="K59" s="57"/>
      <c r="L59" s="210"/>
      <c r="M59" s="104"/>
      <c r="N59" s="210"/>
    </row>
    <row r="60" spans="1:25" s="1" customFormat="1">
      <c r="A60" s="198"/>
      <c r="B60" s="196"/>
      <c r="C60" s="107"/>
      <c r="D60" s="115"/>
      <c r="E60" s="115"/>
      <c r="F60" s="10" t="s">
        <v>850</v>
      </c>
      <c r="G60" s="108"/>
      <c r="H60" s="108"/>
      <c r="I60" s="108"/>
      <c r="J60" s="57"/>
      <c r="K60" s="57"/>
      <c r="L60" s="210"/>
      <c r="M60" s="104"/>
      <c r="N60" s="210"/>
    </row>
    <row r="61" spans="1:25" s="1" customFormat="1">
      <c r="A61" s="198"/>
      <c r="B61" s="196"/>
      <c r="C61" s="107"/>
      <c r="D61" s="115"/>
      <c r="E61" s="115"/>
      <c r="F61" s="10"/>
      <c r="G61" s="108"/>
      <c r="H61" s="108"/>
      <c r="I61" s="108"/>
      <c r="J61" s="57"/>
      <c r="K61" s="57"/>
      <c r="L61" s="210"/>
      <c r="M61" s="104"/>
      <c r="N61" s="210"/>
    </row>
    <row r="62" spans="1:25" s="1" customFormat="1">
      <c r="A62" s="212"/>
      <c r="B62" s="197"/>
      <c r="C62" s="111"/>
      <c r="D62" s="112"/>
      <c r="E62" s="112"/>
      <c r="F62" s="25" t="s">
        <v>84</v>
      </c>
      <c r="G62" s="109"/>
      <c r="H62" s="109"/>
      <c r="I62" s="109"/>
      <c r="J62" s="144"/>
      <c r="K62" s="144"/>
      <c r="L62" s="211"/>
      <c r="M62" s="105"/>
      <c r="N62" s="211"/>
    </row>
  </sheetData>
  <mergeCells count="31">
    <mergeCell ref="A4:A16"/>
    <mergeCell ref="B4:B34"/>
    <mergeCell ref="L4:L8"/>
    <mergeCell ref="N4:N8"/>
    <mergeCell ref="L9:L34"/>
    <mergeCell ref="N9:N34"/>
    <mergeCell ref="A17:A34"/>
    <mergeCell ref="D7:J8"/>
    <mergeCell ref="D10:J11"/>
    <mergeCell ref="D12:J13"/>
    <mergeCell ref="A38:A48"/>
    <mergeCell ref="B38:B62"/>
    <mergeCell ref="L38:L41"/>
    <mergeCell ref="N38:N41"/>
    <mergeCell ref="L42:L62"/>
    <mergeCell ref="N42:N62"/>
    <mergeCell ref="A49:A62"/>
    <mergeCell ref="D48:J49"/>
    <mergeCell ref="C3:G3"/>
    <mergeCell ref="H3:I3"/>
    <mergeCell ref="C37:G37"/>
    <mergeCell ref="H37:I37"/>
    <mergeCell ref="M37:N37"/>
    <mergeCell ref="K37:L37"/>
    <mergeCell ref="K3:L3"/>
    <mergeCell ref="M3:N3"/>
    <mergeCell ref="D24:J25"/>
    <mergeCell ref="D26:J27"/>
    <mergeCell ref="D28:J29"/>
    <mergeCell ref="D31:J32"/>
    <mergeCell ref="D33:J34"/>
  </mergeCells>
  <phoneticPr fontId="1"/>
  <dataValidations count="2">
    <dataValidation type="list" allowBlank="1" showInputMessage="1" showErrorMessage="1" sqref="M9 M4">
      <formula1>"・,〇"</formula1>
    </dataValidation>
    <dataValidation type="list" allowBlank="1" showInputMessage="1" showErrorMessage="1" sqref="C9:C10 C7 C12 C14:C24 C26 C28 C30:C31 C33 C38:C39 C41:C46 C48">
      <formula1>"・,〇,×"</formula1>
    </dataValidation>
  </dataValidations>
  <pageMargins left="0.7" right="0.7" top="0.75" bottom="0.75" header="0.3" footer="0.3"/>
  <pageSetup paperSize="9" scale="9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view="pageBreakPreview" topLeftCell="A19" zoomScaleNormal="140" zoomScaleSheetLayoutView="100" workbookViewId="0">
      <selection activeCell="H2" sqref="H2"/>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85</v>
      </c>
      <c r="B1" s="3"/>
      <c r="C1" s="33"/>
      <c r="D1" s="33"/>
      <c r="E1" s="33"/>
      <c r="F1" s="3"/>
      <c r="G1" s="3"/>
      <c r="H1" s="3"/>
      <c r="I1" s="3"/>
      <c r="J1" s="3"/>
      <c r="K1" s="3"/>
      <c r="L1" s="33"/>
      <c r="M1" s="33"/>
      <c r="N1" s="22"/>
      <c r="P1" s="36"/>
      <c r="Q1" s="37" t="s">
        <v>185</v>
      </c>
      <c r="R1" s="37" t="s">
        <v>190</v>
      </c>
      <c r="S1" s="37" t="s">
        <v>186</v>
      </c>
      <c r="T1" s="37" t="s">
        <v>191</v>
      </c>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IF(OR(M4="〇",M8="〇"),"e",IF(OR(K4="〇",K8="〇"),"d",Y20))</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86</v>
      </c>
      <c r="C4" s="7" t="s">
        <v>16</v>
      </c>
      <c r="D4" s="99"/>
      <c r="E4" s="99"/>
      <c r="F4" s="46"/>
      <c r="G4" s="8"/>
      <c r="H4" s="8"/>
      <c r="I4" s="8"/>
      <c r="J4" s="8"/>
      <c r="K4" s="16"/>
      <c r="L4" s="209"/>
      <c r="M4" s="80" t="s">
        <v>166</v>
      </c>
      <c r="N4" s="209" t="s">
        <v>167</v>
      </c>
    </row>
    <row r="5" spans="1:23" s="1" customFormat="1">
      <c r="A5" s="193"/>
      <c r="B5" s="196"/>
      <c r="C5" s="2" t="s">
        <v>13</v>
      </c>
      <c r="D5" s="115"/>
      <c r="E5" s="115"/>
      <c r="G5" s="3"/>
      <c r="H5" s="3"/>
      <c r="I5" s="3"/>
      <c r="J5" s="30"/>
      <c r="K5" s="140"/>
      <c r="L5" s="210"/>
      <c r="M5" s="104"/>
      <c r="N5" s="210"/>
    </row>
    <row r="6" spans="1:23" s="1" customFormat="1" ht="13.5" customHeight="1">
      <c r="A6" s="193"/>
      <c r="B6" s="196"/>
      <c r="C6" s="28" t="s">
        <v>166</v>
      </c>
      <c r="D6" s="29" t="s">
        <v>523</v>
      </c>
      <c r="F6" s="29"/>
      <c r="G6" s="18"/>
      <c r="H6" s="18"/>
      <c r="I6" s="18"/>
      <c r="J6" s="30"/>
      <c r="K6" s="140"/>
      <c r="L6" s="210"/>
      <c r="M6" s="104"/>
      <c r="N6" s="210"/>
    </row>
    <row r="7" spans="1:23" s="1" customFormat="1" ht="13.5" customHeight="1">
      <c r="A7" s="193"/>
      <c r="B7" s="196"/>
      <c r="C7" s="28" t="s">
        <v>166</v>
      </c>
      <c r="D7" s="29" t="s">
        <v>524</v>
      </c>
      <c r="F7" s="57"/>
      <c r="G7" s="108"/>
      <c r="H7" s="108"/>
      <c r="I7" s="108"/>
      <c r="J7" s="57"/>
      <c r="K7" s="140"/>
      <c r="L7" s="210"/>
      <c r="M7" s="105"/>
      <c r="N7" s="211"/>
    </row>
    <row r="8" spans="1:23" s="1" customFormat="1" ht="13.5" customHeight="1">
      <c r="A8" s="193"/>
      <c r="B8" s="196"/>
      <c r="C8" s="28" t="s">
        <v>166</v>
      </c>
      <c r="D8" s="29" t="s">
        <v>525</v>
      </c>
      <c r="F8" s="57"/>
      <c r="G8" s="108"/>
      <c r="H8" s="108"/>
      <c r="I8" s="108"/>
      <c r="J8" s="57"/>
      <c r="K8" s="140"/>
      <c r="L8" s="210"/>
      <c r="M8" s="80" t="s">
        <v>166</v>
      </c>
      <c r="N8" s="210" t="s">
        <v>168</v>
      </c>
    </row>
    <row r="9" spans="1:23" s="1" customFormat="1" ht="13.5" customHeight="1">
      <c r="A9" s="193"/>
      <c r="B9" s="196"/>
      <c r="C9" s="28" t="s">
        <v>166</v>
      </c>
      <c r="D9" s="29" t="s">
        <v>884</v>
      </c>
      <c r="F9" s="57"/>
      <c r="G9" s="108"/>
      <c r="H9" s="108"/>
      <c r="I9" s="108"/>
      <c r="J9" s="57"/>
      <c r="K9" s="140"/>
      <c r="L9" s="210"/>
      <c r="M9" s="104"/>
      <c r="N9" s="210"/>
    </row>
    <row r="10" spans="1:23" s="1" customFormat="1" ht="13.5" customHeight="1">
      <c r="A10" s="193"/>
      <c r="B10" s="196"/>
      <c r="C10" s="28" t="s">
        <v>166</v>
      </c>
      <c r="D10" s="29" t="s">
        <v>526</v>
      </c>
      <c r="F10" s="57"/>
      <c r="G10" s="108"/>
      <c r="H10" s="108"/>
      <c r="I10" s="108"/>
      <c r="J10" s="57"/>
      <c r="K10" s="140"/>
      <c r="L10" s="210"/>
      <c r="M10" s="104"/>
      <c r="N10" s="210"/>
    </row>
    <row r="11" spans="1:23" s="1" customFormat="1" ht="13.5" customHeight="1">
      <c r="A11" s="193"/>
      <c r="B11" s="196"/>
      <c r="C11" s="28" t="s">
        <v>166</v>
      </c>
      <c r="D11" s="29" t="s">
        <v>527</v>
      </c>
      <c r="F11" s="57"/>
      <c r="G11" s="108"/>
      <c r="H11" s="108"/>
      <c r="I11" s="108"/>
      <c r="J11" s="57"/>
      <c r="K11" s="140"/>
      <c r="L11" s="210"/>
      <c r="M11" s="104"/>
      <c r="N11" s="210"/>
    </row>
    <row r="12" spans="1:23" s="1" customFormat="1" ht="13.5" customHeight="1">
      <c r="A12" s="193"/>
      <c r="B12" s="196"/>
      <c r="C12" s="28" t="s">
        <v>166</v>
      </c>
      <c r="D12" s="29" t="s">
        <v>883</v>
      </c>
      <c r="F12" s="57"/>
      <c r="G12" s="108"/>
      <c r="H12" s="108"/>
      <c r="I12" s="108"/>
      <c r="J12" s="57"/>
      <c r="K12" s="140"/>
      <c r="L12" s="210"/>
      <c r="M12" s="104"/>
      <c r="N12" s="210"/>
    </row>
    <row r="13" spans="1:23" s="1" customFormat="1" ht="13.5" customHeight="1">
      <c r="A13" s="193"/>
      <c r="B13" s="196"/>
      <c r="C13" s="28" t="s">
        <v>166</v>
      </c>
      <c r="D13" s="29" t="s">
        <v>528</v>
      </c>
      <c r="F13" s="57"/>
      <c r="G13" s="108"/>
      <c r="H13" s="108"/>
      <c r="I13" s="108"/>
      <c r="J13" s="57"/>
      <c r="K13" s="140"/>
      <c r="L13" s="210"/>
      <c r="M13" s="104"/>
      <c r="N13" s="210"/>
    </row>
    <row r="14" spans="1:23" s="1" customFormat="1" ht="13.5" customHeight="1">
      <c r="A14" s="193"/>
      <c r="B14" s="196"/>
      <c r="C14" s="28" t="s">
        <v>166</v>
      </c>
      <c r="D14" s="29" t="s">
        <v>529</v>
      </c>
      <c r="F14" s="57"/>
      <c r="G14" s="108"/>
      <c r="H14" s="108"/>
      <c r="I14" s="108"/>
      <c r="J14" s="57"/>
      <c r="K14" s="140"/>
      <c r="L14" s="210"/>
      <c r="M14" s="104"/>
      <c r="N14" s="210"/>
    </row>
    <row r="15" spans="1:23" s="1" customFormat="1" ht="13.5" customHeight="1">
      <c r="A15" s="193"/>
      <c r="B15" s="196"/>
      <c r="C15" s="28" t="s">
        <v>166</v>
      </c>
      <c r="D15" s="29" t="s">
        <v>530</v>
      </c>
      <c r="F15" s="57"/>
      <c r="G15" s="108"/>
      <c r="H15" s="108"/>
      <c r="I15" s="108"/>
      <c r="J15" s="57"/>
      <c r="K15" s="140"/>
      <c r="L15" s="210"/>
      <c r="M15" s="104"/>
      <c r="N15" s="210"/>
    </row>
    <row r="16" spans="1:23" s="1" customFormat="1" ht="13.5" customHeight="1">
      <c r="A16" s="193"/>
      <c r="B16" s="196"/>
      <c r="C16" s="28" t="s">
        <v>166</v>
      </c>
      <c r="D16" s="29" t="s">
        <v>531</v>
      </c>
      <c r="F16" s="57"/>
      <c r="G16" s="108"/>
      <c r="H16" s="108"/>
      <c r="I16" s="108"/>
      <c r="J16" s="57"/>
      <c r="K16" s="140"/>
      <c r="L16" s="210"/>
      <c r="M16" s="104"/>
      <c r="N16" s="210"/>
    </row>
    <row r="17" spans="1:25" s="1" customFormat="1" ht="13.5" customHeight="1">
      <c r="A17" s="198" t="s">
        <v>11</v>
      </c>
      <c r="B17" s="196"/>
      <c r="C17" s="28" t="s">
        <v>166</v>
      </c>
      <c r="D17" s="29" t="s">
        <v>532</v>
      </c>
      <c r="F17" s="57"/>
      <c r="G17" s="108"/>
      <c r="H17" s="108"/>
      <c r="I17" s="108"/>
      <c r="J17" s="57"/>
      <c r="K17" s="140"/>
      <c r="L17" s="210"/>
      <c r="M17" s="104"/>
      <c r="N17" s="210"/>
    </row>
    <row r="18" spans="1:25" s="1" customFormat="1" ht="18.75" customHeight="1">
      <c r="A18" s="198"/>
      <c r="B18" s="196"/>
      <c r="C18" s="107"/>
      <c r="D18" s="90"/>
      <c r="E18" s="29"/>
      <c r="F18" s="57"/>
      <c r="G18" s="132"/>
      <c r="H18" s="41" t="s">
        <v>181</v>
      </c>
      <c r="I18" s="160" t="s">
        <v>182</v>
      </c>
      <c r="J18" s="41" t="s">
        <v>183</v>
      </c>
      <c r="K18" s="140"/>
      <c r="L18" s="210"/>
      <c r="M18" s="104"/>
      <c r="N18" s="210"/>
      <c r="P18" s="36"/>
      <c r="Q18" s="36"/>
      <c r="R18" s="36"/>
      <c r="S18" s="36"/>
      <c r="T18" s="36"/>
      <c r="U18" s="36"/>
      <c r="V18" s="36"/>
      <c r="W18" s="36"/>
      <c r="X18" s="37"/>
      <c r="Y18" s="36"/>
    </row>
    <row r="19" spans="1:25" s="1" customFormat="1">
      <c r="A19" s="198"/>
      <c r="B19" s="196"/>
      <c r="C19" s="107"/>
      <c r="D19" s="115"/>
      <c r="E19" s="115"/>
      <c r="F19" s="10" t="s">
        <v>22</v>
      </c>
      <c r="G19" s="132"/>
      <c r="H19" s="6">
        <f>Q20</f>
        <v>0</v>
      </c>
      <c r="I19" s="156">
        <f>S20</f>
        <v>0</v>
      </c>
      <c r="J19" s="47">
        <f>U20</f>
        <v>0</v>
      </c>
      <c r="K19" s="57"/>
      <c r="L19" s="210"/>
      <c r="M19" s="104"/>
      <c r="N19" s="210"/>
      <c r="P19" s="36"/>
      <c r="Q19" s="36"/>
      <c r="R19" s="36"/>
      <c r="S19" s="36"/>
      <c r="T19" s="36"/>
      <c r="U19" s="36"/>
      <c r="V19" s="36"/>
      <c r="W19" s="36"/>
      <c r="X19" s="37" t="s">
        <v>176</v>
      </c>
      <c r="Y19" s="36"/>
    </row>
    <row r="20" spans="1:25" s="1" customFormat="1">
      <c r="A20" s="198"/>
      <c r="B20" s="196"/>
      <c r="C20" s="107"/>
      <c r="D20" s="115"/>
      <c r="E20" s="115"/>
      <c r="F20" s="10" t="s">
        <v>141</v>
      </c>
      <c r="G20" s="128"/>
      <c r="H20" s="128"/>
      <c r="I20" s="128"/>
      <c r="J20" s="34"/>
      <c r="K20" s="34"/>
      <c r="L20" s="210"/>
      <c r="M20" s="104"/>
      <c r="N20" s="210"/>
      <c r="P20" s="36" t="s">
        <v>181</v>
      </c>
      <c r="Q20" s="37">
        <f>COUNTIF($C6:$C17,P20)</f>
        <v>0</v>
      </c>
      <c r="R20" s="36" t="s">
        <v>182</v>
      </c>
      <c r="S20" s="37">
        <f>COUNTIF($C6:$C17,R20)</f>
        <v>0</v>
      </c>
      <c r="T20" s="36" t="s">
        <v>183</v>
      </c>
      <c r="U20" s="37">
        <f>COUNTIF($C6:$C17,T20)</f>
        <v>0</v>
      </c>
      <c r="V20" s="36" t="s">
        <v>178</v>
      </c>
      <c r="W20" s="38">
        <f>IF(Q20+S20+U20=0,0,ROUND((Q20+S20*0.5)/(Q20+S20+U20),3))</f>
        <v>0</v>
      </c>
      <c r="X20" s="36">
        <f>IF(W20="","",ROUND(W20*100,1))</f>
        <v>0</v>
      </c>
      <c r="Y20" s="39" t="str">
        <f>IF(X20&lt;60,"d",IF(X20&lt;80,"c",IF(X20&lt;90,"b","a")))</f>
        <v>d</v>
      </c>
    </row>
    <row r="21" spans="1:25" s="1" customFormat="1">
      <c r="A21" s="198"/>
      <c r="B21" s="196"/>
      <c r="C21" s="107"/>
      <c r="D21" s="115"/>
      <c r="E21" s="115"/>
      <c r="F21" s="10" t="s">
        <v>142</v>
      </c>
      <c r="G21" s="132"/>
      <c r="H21" s="132"/>
      <c r="I21" s="132"/>
      <c r="J21" s="57"/>
      <c r="K21" s="57"/>
      <c r="L21" s="210"/>
      <c r="M21" s="104"/>
      <c r="N21" s="210"/>
    </row>
    <row r="22" spans="1:25" s="1" customFormat="1">
      <c r="A22" s="198"/>
      <c r="B22" s="196"/>
      <c r="C22" s="107"/>
      <c r="D22" s="115"/>
      <c r="E22" s="115"/>
      <c r="F22" s="24" t="s">
        <v>858</v>
      </c>
      <c r="G22" s="132"/>
      <c r="H22" s="132"/>
      <c r="I22" s="132"/>
      <c r="J22" s="57"/>
      <c r="K22" s="57"/>
      <c r="L22" s="210"/>
      <c r="M22" s="104"/>
      <c r="N22" s="210"/>
    </row>
    <row r="23" spans="1:25" s="1" customFormat="1">
      <c r="A23" s="198"/>
      <c r="B23" s="196"/>
      <c r="C23" s="107"/>
      <c r="D23" s="115"/>
      <c r="E23" s="115"/>
      <c r="F23" s="10" t="s">
        <v>859</v>
      </c>
      <c r="G23" s="132"/>
      <c r="H23" s="132"/>
      <c r="I23" s="132"/>
      <c r="J23" s="57"/>
      <c r="K23" s="57"/>
      <c r="L23" s="210"/>
      <c r="M23" s="104"/>
      <c r="N23" s="210"/>
    </row>
    <row r="24" spans="1:25" s="1" customFormat="1">
      <c r="A24" s="198"/>
      <c r="B24" s="196"/>
      <c r="C24" s="107"/>
      <c r="D24" s="115"/>
      <c r="E24" s="115"/>
      <c r="F24" s="10" t="str">
        <f>"評価値＝(　"&amp;TEXT(Q20+S20*0.5,"0.0")&amp;"　)評価数／(　"&amp;TEXT(Q20+S20+U20,"0.0")&amp;"　)対象評価項目数＝（　"&amp;TEXT(X20,0)&amp;"　）％"</f>
        <v>評価値＝(　0.0　)評価数／(　0.0　)対象評価項目数＝（　0　）％</v>
      </c>
      <c r="G24" s="132"/>
      <c r="H24" s="132"/>
      <c r="I24" s="132"/>
      <c r="J24" s="57"/>
      <c r="K24" s="57"/>
      <c r="L24" s="210"/>
      <c r="M24" s="104"/>
      <c r="N24" s="210"/>
    </row>
    <row r="25" spans="1:25" s="1" customFormat="1">
      <c r="A25" s="198"/>
      <c r="B25" s="196"/>
      <c r="C25" s="107"/>
      <c r="D25" s="115"/>
      <c r="E25" s="115"/>
      <c r="F25" s="10" t="s">
        <v>21</v>
      </c>
      <c r="G25" s="108"/>
      <c r="H25" s="108"/>
      <c r="I25" s="108"/>
      <c r="J25" s="57"/>
      <c r="K25" s="57"/>
      <c r="L25" s="210"/>
      <c r="M25" s="104"/>
      <c r="N25" s="210"/>
    </row>
    <row r="26" spans="1:25" s="1" customFormat="1">
      <c r="A26" s="198"/>
      <c r="B26" s="196"/>
      <c r="C26" s="107"/>
      <c r="D26" s="115"/>
      <c r="E26" s="115"/>
      <c r="F26" s="10" t="s">
        <v>848</v>
      </c>
      <c r="G26" s="108"/>
      <c r="H26" s="108"/>
      <c r="I26" s="108"/>
      <c r="J26" s="57"/>
      <c r="K26" s="57"/>
      <c r="L26" s="210"/>
      <c r="M26" s="104"/>
      <c r="N26" s="210"/>
    </row>
    <row r="27" spans="1:25" s="1" customFormat="1">
      <c r="A27" s="198"/>
      <c r="B27" s="196"/>
      <c r="C27" s="107"/>
      <c r="D27" s="115"/>
      <c r="E27" s="115"/>
      <c r="F27" s="10" t="s">
        <v>849</v>
      </c>
      <c r="G27" s="108"/>
      <c r="H27" s="108"/>
      <c r="I27" s="108"/>
      <c r="J27" s="57"/>
      <c r="K27" s="57"/>
      <c r="L27" s="210"/>
      <c r="M27" s="104"/>
      <c r="N27" s="210"/>
    </row>
    <row r="28" spans="1:25" s="1" customFormat="1">
      <c r="A28" s="198"/>
      <c r="B28" s="196"/>
      <c r="C28" s="107"/>
      <c r="D28" s="115"/>
      <c r="E28" s="115"/>
      <c r="F28" s="10" t="s">
        <v>850</v>
      </c>
      <c r="G28" s="108"/>
      <c r="H28" s="108"/>
      <c r="I28" s="108"/>
      <c r="J28" s="57"/>
      <c r="K28" s="57"/>
      <c r="L28" s="210"/>
      <c r="M28" s="104"/>
      <c r="N28" s="210"/>
    </row>
    <row r="29" spans="1:25" s="1" customFormat="1">
      <c r="A29" s="212"/>
      <c r="B29" s="197"/>
      <c r="C29" s="111"/>
      <c r="D29" s="112"/>
      <c r="E29" s="112"/>
      <c r="F29" s="10"/>
      <c r="G29" s="109"/>
      <c r="H29" s="109"/>
      <c r="I29" s="109"/>
      <c r="J29" s="144"/>
      <c r="K29" s="144"/>
      <c r="L29" s="211"/>
      <c r="M29" s="105"/>
      <c r="N29" s="211"/>
    </row>
  </sheetData>
  <mergeCells count="11">
    <mergeCell ref="A17:A29"/>
    <mergeCell ref="K3:L3"/>
    <mergeCell ref="M3:N3"/>
    <mergeCell ref="A4:A16"/>
    <mergeCell ref="B4:B29"/>
    <mergeCell ref="L4:L7"/>
    <mergeCell ref="N4:N7"/>
    <mergeCell ref="L8:L29"/>
    <mergeCell ref="N8:N29"/>
    <mergeCell ref="C3:G3"/>
    <mergeCell ref="H3:I3"/>
  </mergeCells>
  <phoneticPr fontId="1"/>
  <dataValidations count="2">
    <dataValidation type="list" allowBlank="1" showInputMessage="1" showErrorMessage="1" sqref="M8 M4">
      <formula1>"・,〇"</formula1>
    </dataValidation>
    <dataValidation type="list" allowBlank="1" showInputMessage="1" showErrorMessage="1" sqref="C6:C17">
      <formula1>"・,〇,×"</formula1>
    </dataValidation>
  </dataValidations>
  <pageMargins left="0.7" right="0.7" top="0.75" bottom="0.75" header="0.3" footer="0.3"/>
  <pageSetup paperSize="9" scale="9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view="pageBreakPreview" topLeftCell="A70" zoomScaleNormal="140" zoomScaleSheetLayoutView="100" workbookViewId="0">
      <selection activeCell="H64" sqref="H64"/>
    </sheetView>
  </sheetViews>
  <sheetFormatPr defaultRowHeight="18.75"/>
  <cols>
    <col min="1" max="1" width="8.625" style="3" customWidth="1"/>
    <col min="2" max="2" width="10.625" style="3" customWidth="1"/>
    <col min="3" max="3" width="2.5" style="3" customWidth="1"/>
    <col min="4" max="4" width="4.12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87</v>
      </c>
      <c r="B1" s="3"/>
      <c r="C1" s="33"/>
      <c r="D1" s="33"/>
      <c r="E1" s="33"/>
      <c r="F1" s="3"/>
      <c r="G1" s="3"/>
      <c r="H1" s="3"/>
      <c r="I1" s="3"/>
      <c r="J1" s="3"/>
      <c r="K1" s="3"/>
      <c r="L1" s="33"/>
      <c r="M1" s="33"/>
      <c r="N1" s="22"/>
      <c r="P1" s="36"/>
      <c r="Q1" s="37" t="s">
        <v>185</v>
      </c>
      <c r="R1" s="37" t="s">
        <v>190</v>
      </c>
      <c r="S1" s="37" t="s">
        <v>186</v>
      </c>
      <c r="T1" s="37" t="s">
        <v>191</v>
      </c>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IF(OR(M4="〇",M9="〇"),"e",IF(OR(K4="〇",K9="〇"),"d",Y69))</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88</v>
      </c>
      <c r="C4" s="7" t="s">
        <v>16</v>
      </c>
      <c r="D4" s="99"/>
      <c r="E4" s="99"/>
      <c r="F4" s="46"/>
      <c r="G4" s="8"/>
      <c r="H4" s="8"/>
      <c r="I4" s="8"/>
      <c r="J4" s="8"/>
      <c r="K4" s="16"/>
      <c r="L4" s="209"/>
      <c r="M4" s="80" t="s">
        <v>166</v>
      </c>
      <c r="N4" s="209" t="s">
        <v>167</v>
      </c>
    </row>
    <row r="5" spans="1:23" s="1" customFormat="1">
      <c r="A5" s="193"/>
      <c r="B5" s="196"/>
      <c r="C5" s="2" t="s">
        <v>13</v>
      </c>
      <c r="D5" s="115"/>
      <c r="E5" s="115"/>
      <c r="G5" s="9"/>
      <c r="H5" s="9"/>
      <c r="I5" s="9"/>
      <c r="J5" s="10"/>
      <c r="K5" s="140"/>
      <c r="L5" s="210"/>
      <c r="M5" s="104"/>
      <c r="N5" s="210"/>
    </row>
    <row r="6" spans="1:23" s="1" customFormat="1">
      <c r="A6" s="193"/>
      <c r="B6" s="196"/>
      <c r="C6" s="108" t="s">
        <v>89</v>
      </c>
      <c r="D6" s="115"/>
      <c r="E6" s="115"/>
      <c r="G6" s="108"/>
      <c r="H6" s="108"/>
      <c r="I6" s="108"/>
      <c r="J6" s="57"/>
      <c r="K6" s="140"/>
      <c r="L6" s="210"/>
      <c r="M6" s="104"/>
      <c r="N6" s="210"/>
    </row>
    <row r="7" spans="1:23" s="1" customFormat="1" ht="13.5" customHeight="1">
      <c r="A7" s="193"/>
      <c r="B7" s="196"/>
      <c r="C7" s="28" t="s">
        <v>166</v>
      </c>
      <c r="D7" s="208" t="s">
        <v>886</v>
      </c>
      <c r="E7" s="208"/>
      <c r="F7" s="208"/>
      <c r="G7" s="208"/>
      <c r="H7" s="208"/>
      <c r="I7" s="208"/>
      <c r="J7" s="208"/>
      <c r="K7" s="140"/>
      <c r="L7" s="210"/>
      <c r="M7" s="104"/>
      <c r="N7" s="210"/>
    </row>
    <row r="8" spans="1:23" s="1" customFormat="1" ht="13.5" customHeight="1">
      <c r="A8" s="193"/>
      <c r="B8" s="196"/>
      <c r="C8" s="107"/>
      <c r="D8" s="208"/>
      <c r="E8" s="208"/>
      <c r="F8" s="208"/>
      <c r="G8" s="208"/>
      <c r="H8" s="208"/>
      <c r="I8" s="208"/>
      <c r="J8" s="208"/>
      <c r="K8" s="140"/>
      <c r="L8" s="138"/>
      <c r="M8" s="104"/>
      <c r="N8" s="92"/>
    </row>
    <row r="9" spans="1:23" s="1" customFormat="1" ht="13.5" customHeight="1">
      <c r="A9" s="193"/>
      <c r="B9" s="196"/>
      <c r="C9" s="28" t="s">
        <v>166</v>
      </c>
      <c r="D9" s="29" t="s">
        <v>534</v>
      </c>
      <c r="F9" s="30"/>
      <c r="G9" s="18"/>
      <c r="H9" s="18"/>
      <c r="I9" s="18"/>
      <c r="J9" s="30"/>
      <c r="K9" s="140"/>
      <c r="L9" s="210"/>
      <c r="M9" s="80" t="s">
        <v>166</v>
      </c>
      <c r="N9" s="209" t="s">
        <v>168</v>
      </c>
    </row>
    <row r="10" spans="1:23" s="1" customFormat="1" ht="13.5" customHeight="1">
      <c r="A10" s="193"/>
      <c r="B10" s="196"/>
      <c r="C10" s="28" t="s">
        <v>166</v>
      </c>
      <c r="D10" s="208" t="s">
        <v>151</v>
      </c>
      <c r="E10" s="208"/>
      <c r="F10" s="208"/>
      <c r="G10" s="208"/>
      <c r="H10" s="208"/>
      <c r="I10" s="208"/>
      <c r="J10" s="208"/>
      <c r="K10" s="140"/>
      <c r="L10" s="210"/>
      <c r="M10" s="104"/>
      <c r="N10" s="210"/>
    </row>
    <row r="11" spans="1:23" s="1" customFormat="1" ht="13.5" customHeight="1">
      <c r="A11" s="193"/>
      <c r="B11" s="196"/>
      <c r="C11" s="107"/>
      <c r="D11" s="208"/>
      <c r="E11" s="208"/>
      <c r="F11" s="208"/>
      <c r="G11" s="208"/>
      <c r="H11" s="208"/>
      <c r="I11" s="208"/>
      <c r="J11" s="208"/>
      <c r="K11" s="140"/>
      <c r="L11" s="210"/>
      <c r="M11" s="104"/>
      <c r="N11" s="210"/>
    </row>
    <row r="12" spans="1:23" s="1" customFormat="1" ht="13.5" customHeight="1">
      <c r="A12" s="193"/>
      <c r="B12" s="196"/>
      <c r="C12" s="28" t="s">
        <v>166</v>
      </c>
      <c r="D12" s="29" t="s">
        <v>887</v>
      </c>
      <c r="F12" s="57"/>
      <c r="G12" s="108"/>
      <c r="H12" s="108"/>
      <c r="I12" s="108"/>
      <c r="J12" s="57"/>
      <c r="K12" s="140"/>
      <c r="L12" s="210"/>
      <c r="M12" s="104"/>
      <c r="N12" s="210"/>
    </row>
    <row r="13" spans="1:23" s="1" customFormat="1" ht="13.5" customHeight="1">
      <c r="A13" s="193"/>
      <c r="B13" s="196"/>
      <c r="C13" s="28" t="s">
        <v>166</v>
      </c>
      <c r="D13" s="29" t="s">
        <v>535</v>
      </c>
      <c r="F13" s="57"/>
      <c r="G13" s="108"/>
      <c r="H13" s="108"/>
      <c r="I13" s="108"/>
      <c r="J13" s="57"/>
      <c r="K13" s="140"/>
      <c r="L13" s="210"/>
      <c r="M13" s="104"/>
      <c r="N13" s="210"/>
    </row>
    <row r="14" spans="1:23" s="1" customFormat="1" ht="13.5" customHeight="1">
      <c r="A14" s="193"/>
      <c r="B14" s="196"/>
      <c r="C14" s="28" t="s">
        <v>166</v>
      </c>
      <c r="D14" s="29" t="s">
        <v>536</v>
      </c>
      <c r="F14" s="57"/>
      <c r="G14" s="108"/>
      <c r="H14" s="108"/>
      <c r="I14" s="108"/>
      <c r="J14" s="57"/>
      <c r="K14" s="140"/>
      <c r="L14" s="210"/>
      <c r="M14" s="104"/>
      <c r="N14" s="210"/>
    </row>
    <row r="15" spans="1:23" s="1" customFormat="1" ht="13.5" customHeight="1">
      <c r="A15" s="193"/>
      <c r="B15" s="196"/>
      <c r="C15" s="28" t="s">
        <v>166</v>
      </c>
      <c r="D15" s="29" t="s">
        <v>888</v>
      </c>
      <c r="F15" s="57"/>
      <c r="G15" s="108"/>
      <c r="H15" s="108"/>
      <c r="I15" s="108"/>
      <c r="J15" s="57"/>
      <c r="K15" s="140"/>
      <c r="L15" s="210"/>
      <c r="M15" s="104"/>
      <c r="N15" s="210"/>
    </row>
    <row r="16" spans="1:23" s="1" customFormat="1" ht="13.5" customHeight="1">
      <c r="A16" s="198" t="s">
        <v>11</v>
      </c>
      <c r="B16" s="196"/>
      <c r="C16" s="28" t="s">
        <v>166</v>
      </c>
      <c r="D16" s="208" t="s">
        <v>537</v>
      </c>
      <c r="E16" s="208"/>
      <c r="F16" s="208"/>
      <c r="G16" s="208"/>
      <c r="H16" s="208"/>
      <c r="I16" s="208"/>
      <c r="J16" s="208"/>
      <c r="K16" s="140"/>
      <c r="L16" s="210"/>
      <c r="M16" s="104"/>
      <c r="N16" s="210"/>
    </row>
    <row r="17" spans="1:14" s="1" customFormat="1" ht="13.5" customHeight="1">
      <c r="A17" s="198"/>
      <c r="B17" s="196"/>
      <c r="C17" s="107"/>
      <c r="D17" s="208"/>
      <c r="E17" s="208"/>
      <c r="F17" s="208"/>
      <c r="G17" s="208"/>
      <c r="H17" s="208"/>
      <c r="I17" s="208"/>
      <c r="J17" s="208"/>
      <c r="K17" s="140"/>
      <c r="L17" s="210"/>
      <c r="M17" s="104"/>
      <c r="N17" s="210"/>
    </row>
    <row r="18" spans="1:14" s="1" customFormat="1" ht="13.5" customHeight="1">
      <c r="A18" s="198"/>
      <c r="B18" s="196"/>
      <c r="C18" s="28" t="s">
        <v>166</v>
      </c>
      <c r="D18" s="29" t="s">
        <v>153</v>
      </c>
      <c r="F18" s="57"/>
      <c r="G18" s="108"/>
      <c r="H18" s="108"/>
      <c r="I18" s="108"/>
      <c r="J18" s="57"/>
      <c r="K18" s="140"/>
      <c r="L18" s="210"/>
      <c r="M18" s="104"/>
      <c r="N18" s="210"/>
    </row>
    <row r="19" spans="1:14" s="1" customFormat="1" ht="13.5" customHeight="1">
      <c r="A19" s="198"/>
      <c r="B19" s="196"/>
      <c r="C19" s="28" t="s">
        <v>166</v>
      </c>
      <c r="D19" s="29" t="s">
        <v>154</v>
      </c>
      <c r="F19" s="57"/>
      <c r="G19" s="108"/>
      <c r="H19" s="108"/>
      <c r="I19" s="108"/>
      <c r="J19" s="57"/>
      <c r="K19" s="57"/>
      <c r="L19" s="210"/>
      <c r="M19" s="104"/>
      <c r="N19" s="210"/>
    </row>
    <row r="20" spans="1:14" s="1" customFormat="1" ht="13.5" customHeight="1">
      <c r="A20" s="198"/>
      <c r="B20" s="196"/>
      <c r="C20" s="28" t="s">
        <v>166</v>
      </c>
      <c r="D20" s="29" t="s">
        <v>155</v>
      </c>
      <c r="F20" s="57"/>
      <c r="G20" s="108"/>
      <c r="H20" s="108"/>
      <c r="I20" s="108"/>
      <c r="J20" s="57"/>
      <c r="K20" s="57"/>
      <c r="L20" s="210"/>
      <c r="M20" s="104"/>
      <c r="N20" s="210"/>
    </row>
    <row r="21" spans="1:14" s="1" customFormat="1" ht="13.5" customHeight="1">
      <c r="A21" s="198"/>
      <c r="B21" s="196"/>
      <c r="C21" s="28" t="s">
        <v>166</v>
      </c>
      <c r="D21" s="29" t="s">
        <v>538</v>
      </c>
      <c r="F21" s="57"/>
      <c r="G21" s="108"/>
      <c r="H21" s="108"/>
      <c r="I21" s="108"/>
      <c r="J21" s="57"/>
      <c r="K21" s="57"/>
      <c r="L21" s="210"/>
      <c r="M21" s="104"/>
      <c r="N21" s="210"/>
    </row>
    <row r="22" spans="1:14" s="1" customFormat="1" ht="13.5" customHeight="1">
      <c r="A22" s="198"/>
      <c r="B22" s="196"/>
      <c r="C22" s="28" t="s">
        <v>166</v>
      </c>
      <c r="D22" s="29" t="s">
        <v>172</v>
      </c>
      <c r="F22" s="57"/>
      <c r="G22" s="108"/>
      <c r="H22" s="108"/>
      <c r="I22" s="108"/>
      <c r="J22" s="57"/>
      <c r="K22" s="57"/>
      <c r="L22" s="210"/>
      <c r="M22" s="104"/>
      <c r="N22" s="210"/>
    </row>
    <row r="23" spans="1:14" s="1" customFormat="1" ht="13.5" customHeight="1">
      <c r="A23" s="198"/>
      <c r="B23" s="196"/>
      <c r="C23" s="28" t="s">
        <v>166</v>
      </c>
      <c r="D23" s="29" t="s">
        <v>173</v>
      </c>
      <c r="F23" s="57"/>
      <c r="G23" s="108"/>
      <c r="H23" s="108"/>
      <c r="I23" s="108"/>
      <c r="J23" s="57"/>
      <c r="K23" s="57"/>
      <c r="L23" s="210"/>
      <c r="M23" s="104"/>
      <c r="N23" s="210"/>
    </row>
    <row r="24" spans="1:14" s="1" customFormat="1" ht="13.5" customHeight="1">
      <c r="A24" s="198"/>
      <c r="B24" s="196"/>
      <c r="C24" s="28" t="s">
        <v>166</v>
      </c>
      <c r="D24" s="29" t="s">
        <v>175</v>
      </c>
      <c r="F24" s="57"/>
      <c r="G24" s="108"/>
      <c r="H24" s="108"/>
      <c r="I24" s="108"/>
      <c r="J24" s="57"/>
      <c r="K24" s="57"/>
      <c r="L24" s="210"/>
      <c r="M24" s="104"/>
      <c r="N24" s="210"/>
    </row>
    <row r="25" spans="1:14" s="1" customFormat="1" ht="13.5" customHeight="1">
      <c r="A25" s="198"/>
      <c r="B25" s="196"/>
      <c r="C25" s="28" t="s">
        <v>166</v>
      </c>
      <c r="D25" s="29" t="s">
        <v>310</v>
      </c>
      <c r="F25" s="57"/>
      <c r="G25" s="108"/>
      <c r="H25" s="108"/>
      <c r="I25" s="108"/>
      <c r="J25" s="57"/>
      <c r="K25" s="57"/>
      <c r="L25" s="210"/>
      <c r="M25" s="104"/>
      <c r="N25" s="210"/>
    </row>
    <row r="26" spans="1:14" s="1" customFormat="1" ht="13.5" customHeight="1">
      <c r="A26" s="198"/>
      <c r="B26" s="196"/>
      <c r="C26" s="28" t="s">
        <v>166</v>
      </c>
      <c r="D26" s="208" t="s">
        <v>389</v>
      </c>
      <c r="E26" s="208"/>
      <c r="F26" s="208"/>
      <c r="G26" s="208"/>
      <c r="H26" s="208"/>
      <c r="I26" s="208"/>
      <c r="J26" s="208"/>
      <c r="K26" s="57"/>
      <c r="L26" s="210"/>
      <c r="M26" s="104"/>
      <c r="N26" s="210"/>
    </row>
    <row r="27" spans="1:14" s="1" customFormat="1" ht="13.5" customHeight="1">
      <c r="A27" s="198"/>
      <c r="B27" s="196"/>
      <c r="C27" s="107"/>
      <c r="D27" s="208"/>
      <c r="E27" s="208"/>
      <c r="F27" s="208"/>
      <c r="G27" s="208"/>
      <c r="H27" s="208"/>
      <c r="I27" s="208"/>
      <c r="J27" s="208"/>
      <c r="K27" s="57"/>
      <c r="L27" s="210"/>
      <c r="M27" s="104"/>
      <c r="N27" s="210"/>
    </row>
    <row r="28" spans="1:14" s="1" customFormat="1" ht="13.5" customHeight="1">
      <c r="A28" s="198"/>
      <c r="B28" s="196"/>
      <c r="C28" s="28" t="s">
        <v>166</v>
      </c>
      <c r="D28" s="208" t="s">
        <v>539</v>
      </c>
      <c r="E28" s="208"/>
      <c r="F28" s="208"/>
      <c r="G28" s="208"/>
      <c r="H28" s="208"/>
      <c r="I28" s="208"/>
      <c r="J28" s="208"/>
      <c r="K28" s="57"/>
      <c r="L28" s="210"/>
      <c r="M28" s="104"/>
      <c r="N28" s="210"/>
    </row>
    <row r="29" spans="1:14" s="1" customFormat="1" ht="13.5" customHeight="1">
      <c r="A29" s="198"/>
      <c r="B29" s="196"/>
      <c r="C29" s="107"/>
      <c r="D29" s="208"/>
      <c r="E29" s="208"/>
      <c r="F29" s="208"/>
      <c r="G29" s="208"/>
      <c r="H29" s="208"/>
      <c r="I29" s="208"/>
      <c r="J29" s="208"/>
      <c r="K29" s="57"/>
      <c r="L29" s="210"/>
      <c r="M29" s="104"/>
      <c r="N29" s="210"/>
    </row>
    <row r="30" spans="1:14" s="1" customFormat="1" ht="13.5" customHeight="1">
      <c r="A30" s="198"/>
      <c r="B30" s="196"/>
      <c r="C30" s="28" t="s">
        <v>166</v>
      </c>
      <c r="D30" s="29" t="s">
        <v>540</v>
      </c>
      <c r="F30" s="57"/>
      <c r="G30" s="108"/>
      <c r="H30" s="108"/>
      <c r="I30" s="108"/>
      <c r="J30" s="57"/>
      <c r="K30" s="57"/>
      <c r="L30" s="210"/>
      <c r="M30" s="104"/>
      <c r="N30" s="210"/>
    </row>
    <row r="31" spans="1:14" s="1" customFormat="1" ht="13.5" customHeight="1">
      <c r="A31" s="198"/>
      <c r="B31" s="196"/>
      <c r="C31" s="28" t="s">
        <v>166</v>
      </c>
      <c r="D31" s="29" t="s">
        <v>541</v>
      </c>
      <c r="F31" s="57"/>
      <c r="G31" s="108"/>
      <c r="H31" s="108"/>
      <c r="I31" s="108"/>
      <c r="J31" s="57"/>
      <c r="K31" s="57"/>
      <c r="L31" s="210"/>
      <c r="M31" s="104"/>
      <c r="N31" s="210"/>
    </row>
    <row r="32" spans="1:14" s="1" customFormat="1" ht="13.5" customHeight="1">
      <c r="A32" s="212"/>
      <c r="B32" s="197"/>
      <c r="C32" s="42" t="s">
        <v>166</v>
      </c>
      <c r="D32" s="52" t="s">
        <v>542</v>
      </c>
      <c r="E32" s="161"/>
      <c r="F32" s="109"/>
      <c r="G32" s="109"/>
      <c r="H32" s="109"/>
      <c r="I32" s="109"/>
      <c r="J32" s="144"/>
      <c r="K32" s="144"/>
      <c r="L32" s="211"/>
      <c r="M32" s="105"/>
      <c r="N32" s="211"/>
    </row>
    <row r="33" spans="1:14" s="1" customFormat="1">
      <c r="A33" s="2" t="s">
        <v>87</v>
      </c>
      <c r="B33" s="3"/>
      <c r="C33" s="33"/>
      <c r="D33" s="33"/>
      <c r="E33" s="33"/>
      <c r="F33" s="3"/>
      <c r="G33" s="3"/>
      <c r="H33" s="3"/>
      <c r="I33" s="3"/>
      <c r="J33" s="3"/>
      <c r="K33" s="3"/>
      <c r="L33" s="33"/>
      <c r="M33" s="33"/>
      <c r="N33" s="22"/>
    </row>
    <row r="34" spans="1:14" s="1" customFormat="1" ht="19.5">
      <c r="A34" s="3" t="s">
        <v>0</v>
      </c>
      <c r="B34" s="3"/>
      <c r="C34" s="33"/>
      <c r="D34" s="33"/>
      <c r="E34" s="33"/>
      <c r="F34" s="3"/>
      <c r="G34" s="3"/>
      <c r="H34" s="4" t="s">
        <v>943</v>
      </c>
      <c r="I34" s="3"/>
      <c r="J34" s="3"/>
      <c r="K34" s="3"/>
      <c r="L34" s="33"/>
      <c r="M34" s="33"/>
      <c r="N34" s="6" t="str">
        <f>N2</f>
        <v>（主任監督員）</v>
      </c>
    </row>
    <row r="35" spans="1:14" s="1" customFormat="1" ht="18.75" customHeight="1">
      <c r="A35" s="5" t="s">
        <v>1</v>
      </c>
      <c r="B35" s="5" t="s">
        <v>2</v>
      </c>
      <c r="C35" s="201" t="s">
        <v>3</v>
      </c>
      <c r="D35" s="202"/>
      <c r="E35" s="202"/>
      <c r="F35" s="202"/>
      <c r="G35" s="203"/>
      <c r="H35" s="204" t="s">
        <v>5</v>
      </c>
      <c r="I35" s="205"/>
      <c r="J35" s="5" t="s">
        <v>7</v>
      </c>
      <c r="K35" s="204" t="s">
        <v>8</v>
      </c>
      <c r="L35" s="205"/>
      <c r="M35" s="204" t="s">
        <v>9</v>
      </c>
      <c r="N35" s="205"/>
    </row>
    <row r="36" spans="1:14" s="1" customFormat="1" ht="13.5" customHeight="1">
      <c r="A36" s="192" t="s">
        <v>10</v>
      </c>
      <c r="B36" s="195" t="s">
        <v>88</v>
      </c>
      <c r="C36" s="28" t="s">
        <v>166</v>
      </c>
      <c r="D36" s="8" t="s">
        <v>165</v>
      </c>
      <c r="E36" s="8"/>
      <c r="F36" s="8"/>
      <c r="G36" s="16"/>
      <c r="H36" s="16"/>
      <c r="I36" s="16"/>
      <c r="J36" s="16"/>
      <c r="K36" s="16"/>
      <c r="L36" s="209"/>
      <c r="M36" s="103"/>
      <c r="N36" s="209"/>
    </row>
    <row r="37" spans="1:14" s="1" customFormat="1" ht="13.5" customHeight="1">
      <c r="A37" s="193"/>
      <c r="B37" s="196"/>
      <c r="C37" s="28" t="s">
        <v>166</v>
      </c>
      <c r="D37" s="10" t="s">
        <v>845</v>
      </c>
      <c r="F37" s="10"/>
      <c r="G37" s="127"/>
      <c r="H37" s="127"/>
      <c r="I37" s="127"/>
      <c r="J37" s="140"/>
      <c r="K37" s="140"/>
      <c r="L37" s="210"/>
      <c r="M37" s="130"/>
      <c r="N37" s="210"/>
    </row>
    <row r="38" spans="1:14" s="1" customFormat="1">
      <c r="A38" s="193"/>
      <c r="B38" s="196"/>
      <c r="C38" s="57" t="s">
        <v>90</v>
      </c>
      <c r="D38" s="115"/>
      <c r="E38" s="30"/>
      <c r="G38" s="108"/>
      <c r="H38" s="108"/>
      <c r="I38" s="108"/>
      <c r="J38" s="57"/>
      <c r="K38" s="57"/>
      <c r="L38" s="210"/>
      <c r="M38" s="104"/>
      <c r="N38" s="210"/>
    </row>
    <row r="39" spans="1:14" s="1" customFormat="1" ht="13.5" customHeight="1">
      <c r="A39" s="193"/>
      <c r="B39" s="196"/>
      <c r="C39" s="28" t="s">
        <v>166</v>
      </c>
      <c r="D39" s="208" t="s">
        <v>543</v>
      </c>
      <c r="E39" s="208"/>
      <c r="F39" s="208"/>
      <c r="G39" s="208"/>
      <c r="H39" s="208"/>
      <c r="I39" s="208"/>
      <c r="J39" s="208"/>
      <c r="K39" s="148"/>
      <c r="L39" s="210"/>
      <c r="M39" s="104"/>
      <c r="N39" s="210"/>
    </row>
    <row r="40" spans="1:14" s="1" customFormat="1" ht="13.5" customHeight="1">
      <c r="A40" s="193"/>
      <c r="B40" s="196"/>
      <c r="C40" s="107"/>
      <c r="D40" s="208"/>
      <c r="E40" s="208"/>
      <c r="F40" s="208"/>
      <c r="G40" s="208"/>
      <c r="H40" s="208"/>
      <c r="I40" s="208"/>
      <c r="J40" s="208"/>
      <c r="K40" s="148"/>
      <c r="L40" s="210"/>
      <c r="M40" s="104"/>
      <c r="N40" s="210"/>
    </row>
    <row r="41" spans="1:14" s="1" customFormat="1" ht="13.5" customHeight="1">
      <c r="A41" s="193"/>
      <c r="B41" s="196"/>
      <c r="C41" s="28" t="s">
        <v>166</v>
      </c>
      <c r="D41" s="10" t="s">
        <v>544</v>
      </c>
      <c r="F41" s="30"/>
      <c r="G41" s="18"/>
      <c r="H41" s="18"/>
      <c r="I41" s="18"/>
      <c r="J41" s="30"/>
      <c r="K41" s="148"/>
      <c r="L41" s="210"/>
      <c r="M41" s="104"/>
      <c r="N41" s="210"/>
    </row>
    <row r="42" spans="1:14" s="1" customFormat="1">
      <c r="A42" s="193"/>
      <c r="B42" s="196"/>
      <c r="C42" s="57" t="s">
        <v>91</v>
      </c>
      <c r="D42" s="115"/>
      <c r="E42" s="115"/>
      <c r="G42" s="108"/>
      <c r="H42" s="108"/>
      <c r="I42" s="108"/>
      <c r="J42" s="57"/>
      <c r="K42" s="57"/>
      <c r="L42" s="210"/>
      <c r="M42" s="104"/>
      <c r="N42" s="210"/>
    </row>
    <row r="43" spans="1:14" s="1" customFormat="1" ht="13.5" customHeight="1">
      <c r="A43" s="193"/>
      <c r="B43" s="196"/>
      <c r="C43" s="28" t="s">
        <v>166</v>
      </c>
      <c r="D43" s="29" t="s">
        <v>545</v>
      </c>
      <c r="F43" s="29"/>
      <c r="G43" s="18"/>
      <c r="H43" s="18"/>
      <c r="I43" s="18"/>
      <c r="J43" s="30"/>
      <c r="K43" s="148"/>
      <c r="L43" s="210"/>
      <c r="M43" s="104"/>
      <c r="N43" s="210"/>
    </row>
    <row r="44" spans="1:14" s="1" customFormat="1" ht="13.5" customHeight="1">
      <c r="A44" s="193"/>
      <c r="B44" s="196"/>
      <c r="C44" s="28" t="s">
        <v>166</v>
      </c>
      <c r="D44" s="29" t="s">
        <v>889</v>
      </c>
      <c r="F44" s="30"/>
      <c r="G44" s="18"/>
      <c r="H44" s="18"/>
      <c r="I44" s="18"/>
      <c r="J44" s="30"/>
      <c r="K44" s="148"/>
      <c r="L44" s="210"/>
      <c r="M44" s="104"/>
      <c r="N44" s="210"/>
    </row>
    <row r="45" spans="1:14" s="1" customFormat="1" ht="13.5" customHeight="1">
      <c r="A45" s="193"/>
      <c r="B45" s="196"/>
      <c r="C45" s="28" t="s">
        <v>166</v>
      </c>
      <c r="D45" s="29" t="s">
        <v>546</v>
      </c>
      <c r="F45" s="30"/>
      <c r="G45" s="18"/>
      <c r="H45" s="18"/>
      <c r="I45" s="18"/>
      <c r="J45" s="30"/>
      <c r="K45" s="148"/>
      <c r="L45" s="210"/>
      <c r="M45" s="104"/>
      <c r="N45" s="210"/>
    </row>
    <row r="46" spans="1:14" s="1" customFormat="1" ht="13.5" customHeight="1">
      <c r="A46" s="193"/>
      <c r="B46" s="196"/>
      <c r="C46" s="28" t="s">
        <v>166</v>
      </c>
      <c r="D46" s="29" t="s">
        <v>547</v>
      </c>
      <c r="F46" s="30"/>
      <c r="G46" s="18"/>
      <c r="H46" s="18"/>
      <c r="I46" s="18"/>
      <c r="J46" s="30"/>
      <c r="K46" s="148"/>
      <c r="L46" s="210"/>
      <c r="M46" s="104"/>
      <c r="N46" s="210"/>
    </row>
    <row r="47" spans="1:14" s="1" customFormat="1" ht="13.5" customHeight="1">
      <c r="A47" s="198" t="s">
        <v>11</v>
      </c>
      <c r="B47" s="196"/>
      <c r="C47" s="28" t="s">
        <v>166</v>
      </c>
      <c r="D47" s="29" t="s">
        <v>548</v>
      </c>
      <c r="F47" s="30"/>
      <c r="G47" s="18"/>
      <c r="H47" s="18"/>
      <c r="I47" s="18"/>
      <c r="J47" s="30"/>
      <c r="K47" s="148"/>
      <c r="L47" s="210"/>
      <c r="M47" s="104"/>
      <c r="N47" s="210"/>
    </row>
    <row r="48" spans="1:14" s="1" customFormat="1" ht="13.5" customHeight="1">
      <c r="A48" s="198"/>
      <c r="B48" s="196"/>
      <c r="C48" s="28" t="s">
        <v>166</v>
      </c>
      <c r="D48" s="29" t="s">
        <v>549</v>
      </c>
      <c r="F48" s="30"/>
      <c r="G48" s="18"/>
      <c r="H48" s="18"/>
      <c r="I48" s="18"/>
      <c r="J48" s="30"/>
      <c r="K48" s="148"/>
      <c r="L48" s="210"/>
      <c r="M48" s="104"/>
      <c r="N48" s="210"/>
    </row>
    <row r="49" spans="1:14" s="1" customFormat="1" ht="13.5" customHeight="1">
      <c r="A49" s="198"/>
      <c r="B49" s="196"/>
      <c r="C49" s="28" t="s">
        <v>166</v>
      </c>
      <c r="D49" s="208" t="s">
        <v>550</v>
      </c>
      <c r="E49" s="208"/>
      <c r="F49" s="208"/>
      <c r="G49" s="208"/>
      <c r="H49" s="208"/>
      <c r="I49" s="208"/>
      <c r="J49" s="208"/>
      <c r="K49" s="148"/>
      <c r="L49" s="210"/>
      <c r="M49" s="104"/>
      <c r="N49" s="210"/>
    </row>
    <row r="50" spans="1:14" s="1" customFormat="1" ht="13.5" customHeight="1">
      <c r="A50" s="198"/>
      <c r="B50" s="196"/>
      <c r="C50" s="107"/>
      <c r="D50" s="208"/>
      <c r="E50" s="208"/>
      <c r="F50" s="208"/>
      <c r="G50" s="208"/>
      <c r="H50" s="208"/>
      <c r="I50" s="208"/>
      <c r="J50" s="208"/>
      <c r="K50" s="148"/>
      <c r="L50" s="210"/>
      <c r="M50" s="104"/>
      <c r="N50" s="210"/>
    </row>
    <row r="51" spans="1:14" s="1" customFormat="1" ht="13.5" customHeight="1">
      <c r="A51" s="198"/>
      <c r="B51" s="196"/>
      <c r="C51" s="28" t="s">
        <v>166</v>
      </c>
      <c r="D51" s="29" t="s">
        <v>551</v>
      </c>
      <c r="F51" s="30"/>
      <c r="G51" s="18"/>
      <c r="H51" s="18"/>
      <c r="I51" s="18"/>
      <c r="J51" s="30"/>
      <c r="K51" s="148"/>
      <c r="L51" s="210"/>
      <c r="M51" s="104"/>
      <c r="N51" s="210"/>
    </row>
    <row r="52" spans="1:14" s="1" customFormat="1" ht="13.5" customHeight="1">
      <c r="A52" s="198"/>
      <c r="B52" s="196"/>
      <c r="C52" s="28" t="s">
        <v>166</v>
      </c>
      <c r="D52" s="29" t="s">
        <v>552</v>
      </c>
      <c r="F52" s="57"/>
      <c r="G52" s="108"/>
      <c r="H52" s="108"/>
      <c r="I52" s="108"/>
      <c r="J52" s="57"/>
      <c r="K52" s="57"/>
      <c r="L52" s="210"/>
      <c r="M52" s="104"/>
      <c r="N52" s="210"/>
    </row>
    <row r="53" spans="1:14" s="1" customFormat="1">
      <c r="A53" s="198"/>
      <c r="B53" s="196"/>
      <c r="C53" s="57" t="s">
        <v>92</v>
      </c>
      <c r="D53" s="115"/>
      <c r="E53" s="30"/>
      <c r="G53" s="108"/>
      <c r="H53" s="108"/>
      <c r="I53" s="108"/>
      <c r="J53" s="57"/>
      <c r="K53" s="57"/>
      <c r="L53" s="210"/>
      <c r="M53" s="104"/>
      <c r="N53" s="210"/>
    </row>
    <row r="54" spans="1:14" s="1" customFormat="1" ht="13.5" customHeight="1">
      <c r="A54" s="198"/>
      <c r="B54" s="196"/>
      <c r="C54" s="28" t="s">
        <v>166</v>
      </c>
      <c r="D54" s="29" t="s">
        <v>890</v>
      </c>
      <c r="F54" s="68"/>
      <c r="G54" s="62"/>
      <c r="H54" s="62"/>
      <c r="I54" s="62"/>
      <c r="J54" s="63"/>
      <c r="K54" s="58"/>
      <c r="L54" s="210"/>
      <c r="M54" s="104"/>
      <c r="N54" s="210"/>
    </row>
    <row r="55" spans="1:14" s="1" customFormat="1" ht="13.5" customHeight="1">
      <c r="A55" s="198"/>
      <c r="B55" s="196"/>
      <c r="C55" s="28" t="s">
        <v>166</v>
      </c>
      <c r="D55" s="29" t="s">
        <v>553</v>
      </c>
      <c r="F55" s="30"/>
      <c r="G55" s="18"/>
      <c r="H55" s="18"/>
      <c r="I55" s="18"/>
      <c r="J55" s="30"/>
      <c r="K55" s="148"/>
      <c r="L55" s="210"/>
      <c r="M55" s="104"/>
      <c r="N55" s="210"/>
    </row>
    <row r="56" spans="1:14" s="1" customFormat="1" ht="13.5" customHeight="1">
      <c r="A56" s="198"/>
      <c r="B56" s="196"/>
      <c r="C56" s="28" t="s">
        <v>166</v>
      </c>
      <c r="D56" s="29" t="s">
        <v>891</v>
      </c>
      <c r="F56" s="30"/>
      <c r="G56" s="18"/>
      <c r="H56" s="18"/>
      <c r="I56" s="18"/>
      <c r="J56" s="30"/>
      <c r="K56" s="148"/>
      <c r="L56" s="210"/>
      <c r="M56" s="104"/>
      <c r="N56" s="210"/>
    </row>
    <row r="57" spans="1:14" s="1" customFormat="1" ht="13.5" customHeight="1">
      <c r="A57" s="198"/>
      <c r="B57" s="196"/>
      <c r="C57" s="28" t="s">
        <v>166</v>
      </c>
      <c r="D57" s="208" t="s">
        <v>554</v>
      </c>
      <c r="E57" s="208"/>
      <c r="F57" s="208"/>
      <c r="G57" s="208"/>
      <c r="H57" s="208"/>
      <c r="I57" s="208"/>
      <c r="J57" s="208"/>
      <c r="K57" s="148"/>
      <c r="L57" s="210"/>
      <c r="M57" s="104"/>
      <c r="N57" s="210"/>
    </row>
    <row r="58" spans="1:14" s="1" customFormat="1" ht="13.5" customHeight="1">
      <c r="A58" s="198"/>
      <c r="B58" s="196"/>
      <c r="C58" s="107"/>
      <c r="D58" s="208"/>
      <c r="E58" s="208"/>
      <c r="F58" s="208"/>
      <c r="G58" s="208"/>
      <c r="H58" s="208"/>
      <c r="I58" s="208"/>
      <c r="J58" s="208"/>
      <c r="K58" s="148"/>
      <c r="L58" s="210"/>
      <c r="M58" s="104"/>
      <c r="N58" s="210"/>
    </row>
    <row r="59" spans="1:14" s="1" customFormat="1" ht="13.5" customHeight="1">
      <c r="A59" s="198"/>
      <c r="B59" s="196"/>
      <c r="C59" s="28" t="s">
        <v>166</v>
      </c>
      <c r="D59" s="29" t="s">
        <v>555</v>
      </c>
      <c r="F59" s="30"/>
      <c r="G59" s="18"/>
      <c r="H59" s="18"/>
      <c r="I59" s="18"/>
      <c r="J59" s="30"/>
      <c r="K59" s="148"/>
      <c r="L59" s="210"/>
      <c r="M59" s="104"/>
      <c r="N59" s="210"/>
    </row>
    <row r="60" spans="1:14" s="1" customFormat="1" ht="13.5" customHeight="1">
      <c r="A60" s="198"/>
      <c r="B60" s="196"/>
      <c r="C60" s="28" t="s">
        <v>166</v>
      </c>
      <c r="D60" s="29" t="s">
        <v>892</v>
      </c>
      <c r="F60" s="30"/>
      <c r="G60" s="18"/>
      <c r="H60" s="18"/>
      <c r="I60" s="18"/>
      <c r="J60" s="30"/>
      <c r="K60" s="148"/>
      <c r="L60" s="210"/>
      <c r="M60" s="104"/>
      <c r="N60" s="210"/>
    </row>
    <row r="61" spans="1:14" s="1" customFormat="1" ht="13.5" customHeight="1">
      <c r="A61" s="198"/>
      <c r="B61" s="196"/>
      <c r="C61" s="28" t="s">
        <v>166</v>
      </c>
      <c r="D61" s="29" t="s">
        <v>893</v>
      </c>
      <c r="F61" s="30"/>
      <c r="G61" s="18"/>
      <c r="H61" s="18"/>
      <c r="I61" s="18"/>
      <c r="J61" s="30"/>
      <c r="K61" s="148"/>
      <c r="L61" s="210"/>
      <c r="M61" s="104"/>
      <c r="N61" s="210"/>
    </row>
    <row r="62" spans="1:14" s="1" customFormat="1" ht="13.5" customHeight="1">
      <c r="A62" s="212"/>
      <c r="B62" s="197"/>
      <c r="C62" s="42" t="s">
        <v>166</v>
      </c>
      <c r="D62" s="52" t="s">
        <v>556</v>
      </c>
      <c r="E62" s="52"/>
      <c r="F62" s="19"/>
      <c r="G62" s="19"/>
      <c r="H62" s="19"/>
      <c r="I62" s="19"/>
      <c r="J62" s="19"/>
      <c r="K62" s="145"/>
      <c r="L62" s="211"/>
      <c r="M62" s="105"/>
      <c r="N62" s="211"/>
    </row>
    <row r="63" spans="1:14" s="1" customFormat="1">
      <c r="A63" s="2" t="s">
        <v>87</v>
      </c>
      <c r="B63" s="3"/>
      <c r="C63" s="33"/>
      <c r="D63" s="33"/>
      <c r="E63" s="33"/>
      <c r="F63" s="3"/>
      <c r="G63" s="3"/>
      <c r="H63" s="3"/>
      <c r="I63" s="3"/>
      <c r="J63" s="3"/>
      <c r="K63" s="3"/>
      <c r="L63" s="33"/>
      <c r="M63" s="33"/>
      <c r="N63" s="22"/>
    </row>
    <row r="64" spans="1:14" s="1" customFormat="1" ht="19.5">
      <c r="A64" s="3" t="s">
        <v>0</v>
      </c>
      <c r="B64" s="3"/>
      <c r="C64" s="33"/>
      <c r="D64" s="33"/>
      <c r="E64" s="33"/>
      <c r="F64" s="3"/>
      <c r="G64" s="3"/>
      <c r="H64" s="4" t="s">
        <v>943</v>
      </c>
      <c r="I64" s="3"/>
      <c r="J64" s="3"/>
      <c r="K64" s="3"/>
      <c r="L64" s="33"/>
      <c r="M64" s="33"/>
      <c r="N64" s="6" t="str">
        <f>N34</f>
        <v>（主任監督員）</v>
      </c>
    </row>
    <row r="65" spans="1:25" s="1" customFormat="1" ht="18.75" customHeight="1">
      <c r="A65" s="5" t="s">
        <v>1</v>
      </c>
      <c r="B65" s="5" t="s">
        <v>2</v>
      </c>
      <c r="C65" s="201" t="s">
        <v>3</v>
      </c>
      <c r="D65" s="202"/>
      <c r="E65" s="202"/>
      <c r="F65" s="202"/>
      <c r="G65" s="203"/>
      <c r="H65" s="204" t="s">
        <v>5</v>
      </c>
      <c r="I65" s="205"/>
      <c r="J65" s="86" t="s">
        <v>7</v>
      </c>
      <c r="K65" s="204" t="s">
        <v>8</v>
      </c>
      <c r="L65" s="205"/>
      <c r="M65" s="204" t="s">
        <v>9</v>
      </c>
      <c r="N65" s="205"/>
    </row>
    <row r="66" spans="1:25" s="1" customFormat="1">
      <c r="A66" s="192" t="s">
        <v>10</v>
      </c>
      <c r="B66" s="195" t="s">
        <v>88</v>
      </c>
      <c r="C66" s="107"/>
      <c r="D66" s="115"/>
      <c r="E66" s="115"/>
      <c r="K66" s="14"/>
      <c r="L66" s="209"/>
      <c r="M66" s="103"/>
      <c r="N66" s="209"/>
    </row>
    <row r="67" spans="1:25" s="1" customFormat="1">
      <c r="A67" s="193"/>
      <c r="B67" s="196"/>
      <c r="C67" s="107"/>
      <c r="D67" s="115"/>
      <c r="E67" s="115"/>
      <c r="F67" s="3"/>
      <c r="G67" s="3"/>
      <c r="H67" s="41" t="s">
        <v>181</v>
      </c>
      <c r="I67" s="160" t="s">
        <v>182</v>
      </c>
      <c r="J67" s="41" t="s">
        <v>183</v>
      </c>
      <c r="K67" s="57"/>
      <c r="L67" s="210"/>
      <c r="M67" s="104"/>
      <c r="N67" s="210"/>
    </row>
    <row r="68" spans="1:25" s="1" customFormat="1">
      <c r="A68" s="193"/>
      <c r="B68" s="196"/>
      <c r="C68" s="107"/>
      <c r="D68" s="115"/>
      <c r="E68" s="115"/>
      <c r="F68" s="10" t="s">
        <v>22</v>
      </c>
      <c r="G68" s="132"/>
      <c r="H68" s="6">
        <f>Q69</f>
        <v>0</v>
      </c>
      <c r="I68" s="156">
        <f>S69</f>
        <v>0</v>
      </c>
      <c r="J68" s="47">
        <f>U69</f>
        <v>0</v>
      </c>
      <c r="K68" s="57"/>
      <c r="L68" s="210"/>
      <c r="M68" s="104"/>
      <c r="N68" s="210"/>
      <c r="P68" s="36"/>
      <c r="Q68" s="36"/>
      <c r="R68" s="36"/>
      <c r="S68" s="36"/>
      <c r="T68" s="36"/>
      <c r="U68" s="36"/>
      <c r="V68" s="36"/>
      <c r="W68" s="36"/>
      <c r="X68" s="37" t="s">
        <v>176</v>
      </c>
      <c r="Y68" s="36"/>
    </row>
    <row r="69" spans="1:25" s="1" customFormat="1">
      <c r="A69" s="193"/>
      <c r="B69" s="196"/>
      <c r="C69" s="107"/>
      <c r="D69" s="115"/>
      <c r="E69" s="115"/>
      <c r="F69" s="10" t="s">
        <v>141</v>
      </c>
      <c r="G69" s="132"/>
      <c r="H69" s="132"/>
      <c r="I69" s="132"/>
      <c r="J69" s="57"/>
      <c r="K69" s="57"/>
      <c r="L69" s="210"/>
      <c r="M69" s="104"/>
      <c r="N69" s="210"/>
      <c r="P69" s="36" t="s">
        <v>181</v>
      </c>
      <c r="Q69" s="37">
        <f>COUNTIF($C36:$C62,P69)+COUNTIF($C7:$C32,P69)</f>
        <v>0</v>
      </c>
      <c r="R69" s="36" t="s">
        <v>182</v>
      </c>
      <c r="S69" s="37">
        <f>COUNTIF($C36:$C62,R69)+COUNTIF($C7:$C32,R69)</f>
        <v>0</v>
      </c>
      <c r="T69" s="36" t="s">
        <v>183</v>
      </c>
      <c r="U69" s="37">
        <f>COUNTIF($C36:$C62,T69)+COUNTIF($C7:$C32,T69)</f>
        <v>0</v>
      </c>
      <c r="V69" s="36" t="s">
        <v>178</v>
      </c>
      <c r="W69" s="38">
        <f>IF(Q69+S69+U69=0,0,ROUND((Q69+S69*0.5)/(Q69+S69+U69),3))</f>
        <v>0</v>
      </c>
      <c r="X69" s="36">
        <f>IF(W69="","",ROUND(W69*100,1))</f>
        <v>0</v>
      </c>
      <c r="Y69" s="39" t="str">
        <f>IF(X69&lt;60,"d",IF(X69&lt;80,"c",IF(X69&lt;90,"b","a")))</f>
        <v>d</v>
      </c>
    </row>
    <row r="70" spans="1:25" s="1" customFormat="1">
      <c r="A70" s="193"/>
      <c r="B70" s="196"/>
      <c r="C70" s="107"/>
      <c r="D70" s="115"/>
      <c r="E70" s="115"/>
      <c r="F70" s="10" t="s">
        <v>142</v>
      </c>
      <c r="G70" s="132"/>
      <c r="H70" s="132"/>
      <c r="I70" s="132"/>
      <c r="J70" s="57"/>
      <c r="K70" s="57"/>
      <c r="L70" s="210"/>
      <c r="M70" s="104"/>
      <c r="N70" s="210"/>
    </row>
    <row r="71" spans="1:25" s="1" customFormat="1">
      <c r="A71" s="193"/>
      <c r="B71" s="196"/>
      <c r="C71" s="107"/>
      <c r="D71" s="115"/>
      <c r="E71" s="115"/>
      <c r="F71" s="24" t="s">
        <v>885</v>
      </c>
      <c r="G71" s="132"/>
      <c r="H71" s="132"/>
      <c r="I71" s="132"/>
      <c r="J71" s="57"/>
      <c r="K71" s="57"/>
      <c r="L71" s="210"/>
      <c r="M71" s="104"/>
      <c r="N71" s="210"/>
    </row>
    <row r="72" spans="1:25" s="1" customFormat="1">
      <c r="A72" s="193"/>
      <c r="B72" s="196"/>
      <c r="C72" s="107"/>
      <c r="D72" s="115"/>
      <c r="E72" s="115"/>
      <c r="F72" s="10" t="s">
        <v>871</v>
      </c>
      <c r="G72" s="132"/>
      <c r="H72" s="132"/>
      <c r="I72" s="132"/>
      <c r="J72" s="57"/>
      <c r="K72" s="57"/>
      <c r="L72" s="210"/>
      <c r="M72" s="104"/>
      <c r="N72" s="210"/>
    </row>
    <row r="73" spans="1:25" s="1" customFormat="1">
      <c r="A73" s="193"/>
      <c r="B73" s="196"/>
      <c r="C73" s="107"/>
      <c r="D73" s="115"/>
      <c r="E73" s="115"/>
      <c r="F73" s="10" t="str">
        <f>"評価値＝(　"&amp;TEXT(Q69+S69*0.5,"0.0")&amp;"　)評価数／(　"&amp;TEXT(Q69+S69+U69,"0.0")&amp;"　)対象評価項目数＝（　"&amp;TEXT(X69,0)&amp;"　）％"</f>
        <v>評価値＝(　0.0　)評価数／(　0.0　)対象評価項目数＝（　0　）％</v>
      </c>
      <c r="G73" s="132"/>
      <c r="H73" s="132"/>
      <c r="I73" s="132"/>
      <c r="J73" s="57"/>
      <c r="K73" s="57"/>
      <c r="L73" s="210"/>
      <c r="M73" s="104"/>
      <c r="N73" s="210"/>
    </row>
    <row r="74" spans="1:25" s="1" customFormat="1">
      <c r="A74" s="193"/>
      <c r="B74" s="196"/>
      <c r="C74" s="107"/>
      <c r="D74" s="115"/>
      <c r="E74" s="115"/>
      <c r="F74" s="10" t="s">
        <v>21</v>
      </c>
      <c r="G74" s="132"/>
      <c r="H74" s="132"/>
      <c r="I74" s="132"/>
      <c r="J74" s="57"/>
      <c r="K74" s="57"/>
      <c r="L74" s="210"/>
      <c r="M74" s="104"/>
      <c r="N74" s="210"/>
    </row>
    <row r="75" spans="1:25" s="1" customFormat="1">
      <c r="A75" s="193"/>
      <c r="B75" s="196"/>
      <c r="C75" s="107"/>
      <c r="D75" s="115"/>
      <c r="E75" s="115"/>
      <c r="F75" s="10" t="s">
        <v>848</v>
      </c>
      <c r="G75" s="132"/>
      <c r="H75" s="132"/>
      <c r="I75" s="132"/>
      <c r="J75" s="57"/>
      <c r="K75" s="57"/>
      <c r="L75" s="210"/>
      <c r="M75" s="104"/>
      <c r="N75" s="210"/>
    </row>
    <row r="76" spans="1:25" s="1" customFormat="1">
      <c r="A76" s="198" t="s">
        <v>11</v>
      </c>
      <c r="B76" s="196"/>
      <c r="C76" s="107"/>
      <c r="D76" s="115"/>
      <c r="E76" s="115"/>
      <c r="F76" s="10" t="s">
        <v>849</v>
      </c>
      <c r="G76" s="132"/>
      <c r="H76" s="132"/>
      <c r="I76" s="132"/>
      <c r="J76" s="57"/>
      <c r="K76" s="57"/>
      <c r="L76" s="210"/>
      <c r="M76" s="104"/>
      <c r="N76" s="210"/>
    </row>
    <row r="77" spans="1:25" s="1" customFormat="1">
      <c r="A77" s="198"/>
      <c r="B77" s="196"/>
      <c r="C77" s="107"/>
      <c r="D77" s="115"/>
      <c r="E77" s="115"/>
      <c r="F77" s="10" t="s">
        <v>850</v>
      </c>
      <c r="G77" s="132"/>
      <c r="H77" s="132"/>
      <c r="I77" s="132"/>
      <c r="J77" s="57"/>
      <c r="K77" s="57"/>
      <c r="L77" s="210"/>
      <c r="M77" s="104"/>
      <c r="N77" s="210"/>
    </row>
    <row r="78" spans="1:25" s="1" customFormat="1">
      <c r="A78" s="198"/>
      <c r="B78" s="196"/>
      <c r="C78" s="107"/>
      <c r="D78" s="115"/>
      <c r="E78" s="115"/>
      <c r="F78" s="10"/>
      <c r="G78" s="108"/>
      <c r="H78" s="108"/>
      <c r="I78" s="108"/>
      <c r="J78" s="57"/>
      <c r="K78" s="57"/>
      <c r="L78" s="210"/>
      <c r="M78" s="104"/>
      <c r="N78" s="210"/>
    </row>
    <row r="79" spans="1:25" s="1" customFormat="1">
      <c r="A79" s="198"/>
      <c r="B79" s="196"/>
      <c r="C79" s="107"/>
      <c r="D79" s="115"/>
      <c r="E79" s="115"/>
      <c r="F79" s="10" t="s">
        <v>84</v>
      </c>
      <c r="G79" s="108"/>
      <c r="H79" s="108"/>
      <c r="I79" s="108"/>
      <c r="J79" s="57"/>
      <c r="K79" s="57"/>
      <c r="L79" s="210"/>
      <c r="M79" s="104"/>
      <c r="N79" s="210"/>
    </row>
    <row r="80" spans="1:25" s="1" customFormat="1">
      <c r="A80" s="198"/>
      <c r="B80" s="196"/>
      <c r="C80" s="107"/>
      <c r="D80" s="115"/>
      <c r="E80" s="115"/>
      <c r="F80" s="24"/>
      <c r="G80" s="108"/>
      <c r="H80" s="108"/>
      <c r="I80" s="108"/>
      <c r="J80" s="57"/>
      <c r="K80" s="57"/>
      <c r="L80" s="210"/>
      <c r="M80" s="104"/>
      <c r="N80" s="210"/>
    </row>
    <row r="81" spans="1:14" s="1" customFormat="1">
      <c r="A81" s="198"/>
      <c r="B81" s="196"/>
      <c r="C81" s="107"/>
      <c r="D81" s="115"/>
      <c r="E81" s="115"/>
      <c r="F81" s="10"/>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198"/>
      <c r="B83" s="196"/>
      <c r="C83" s="107"/>
      <c r="D83" s="115"/>
      <c r="E83" s="115"/>
      <c r="F83" s="10"/>
      <c r="G83" s="108"/>
      <c r="H83" s="108"/>
      <c r="I83" s="108"/>
      <c r="J83" s="57"/>
      <c r="K83" s="57"/>
      <c r="L83" s="210"/>
      <c r="M83" s="104"/>
      <c r="N83" s="210"/>
    </row>
    <row r="84" spans="1:14" s="1" customFormat="1">
      <c r="A84" s="198"/>
      <c r="B84" s="196"/>
      <c r="C84" s="107"/>
      <c r="D84" s="115"/>
      <c r="E84" s="115"/>
      <c r="F84" s="10"/>
      <c r="G84" s="108"/>
      <c r="H84" s="108"/>
      <c r="I84" s="108"/>
      <c r="J84" s="57"/>
      <c r="K84" s="57"/>
      <c r="L84" s="210"/>
      <c r="M84" s="104"/>
      <c r="N84" s="210"/>
    </row>
    <row r="85" spans="1:14" s="1" customFormat="1">
      <c r="A85" s="198"/>
      <c r="B85" s="196"/>
      <c r="C85" s="107"/>
      <c r="D85" s="115"/>
      <c r="E85" s="115"/>
      <c r="F85" s="10"/>
      <c r="G85" s="108"/>
      <c r="H85" s="108"/>
      <c r="I85" s="108"/>
      <c r="J85" s="57"/>
      <c r="K85" s="57"/>
      <c r="L85" s="210"/>
      <c r="M85" s="104"/>
      <c r="N85" s="210"/>
    </row>
    <row r="86" spans="1:14" s="1" customFormat="1">
      <c r="A86" s="198"/>
      <c r="B86" s="196"/>
      <c r="C86" s="107"/>
      <c r="D86" s="115"/>
      <c r="E86" s="115"/>
      <c r="F86" s="10"/>
      <c r="G86" s="108"/>
      <c r="H86" s="108"/>
      <c r="I86" s="108"/>
      <c r="J86" s="57"/>
      <c r="K86" s="57"/>
      <c r="L86" s="210"/>
      <c r="M86" s="104"/>
      <c r="N86" s="210"/>
    </row>
    <row r="87" spans="1:14" s="1" customFormat="1">
      <c r="A87" s="198"/>
      <c r="B87" s="196"/>
      <c r="C87" s="107"/>
      <c r="D87" s="115"/>
      <c r="E87" s="115"/>
      <c r="F87" s="10"/>
      <c r="G87" s="108"/>
      <c r="H87" s="108"/>
      <c r="I87" s="108"/>
      <c r="J87" s="57"/>
      <c r="K87" s="57"/>
      <c r="L87" s="210"/>
      <c r="M87" s="104"/>
      <c r="N87" s="210"/>
    </row>
    <row r="88" spans="1:14" s="1" customFormat="1">
      <c r="A88" s="212"/>
      <c r="B88" s="197"/>
      <c r="C88" s="111"/>
      <c r="D88" s="112"/>
      <c r="E88" s="112"/>
      <c r="F88" s="25"/>
      <c r="G88" s="109"/>
      <c r="H88" s="109"/>
      <c r="I88" s="109"/>
      <c r="J88" s="109"/>
      <c r="K88" s="144"/>
      <c r="L88" s="211"/>
      <c r="M88" s="105"/>
      <c r="N88" s="211"/>
    </row>
  </sheetData>
  <mergeCells count="41">
    <mergeCell ref="A4:A15"/>
    <mergeCell ref="B4:B32"/>
    <mergeCell ref="L4:L7"/>
    <mergeCell ref="N4:N7"/>
    <mergeCell ref="L9:L32"/>
    <mergeCell ref="N9:N32"/>
    <mergeCell ref="A16:A32"/>
    <mergeCell ref="D7:J8"/>
    <mergeCell ref="D10:J11"/>
    <mergeCell ref="D16:J17"/>
    <mergeCell ref="D26:J27"/>
    <mergeCell ref="D28:J29"/>
    <mergeCell ref="C35:G35"/>
    <mergeCell ref="H35:I35"/>
    <mergeCell ref="D39:J40"/>
    <mergeCell ref="K3:L3"/>
    <mergeCell ref="M3:N3"/>
    <mergeCell ref="C3:G3"/>
    <mergeCell ref="H3:I3"/>
    <mergeCell ref="A76:A88"/>
    <mergeCell ref="A66:A75"/>
    <mergeCell ref="B66:B88"/>
    <mergeCell ref="M65:N65"/>
    <mergeCell ref="K35:L35"/>
    <mergeCell ref="M35:N35"/>
    <mergeCell ref="A36:A46"/>
    <mergeCell ref="B36:B62"/>
    <mergeCell ref="L36:L41"/>
    <mergeCell ref="N36:N41"/>
    <mergeCell ref="L42:L62"/>
    <mergeCell ref="N42:N62"/>
    <mergeCell ref="A47:A62"/>
    <mergeCell ref="K65:L65"/>
    <mergeCell ref="C65:G65"/>
    <mergeCell ref="H65:I65"/>
    <mergeCell ref="D49:J50"/>
    <mergeCell ref="D57:J58"/>
    <mergeCell ref="L66:L69"/>
    <mergeCell ref="N66:N69"/>
    <mergeCell ref="L70:L88"/>
    <mergeCell ref="N70:N88"/>
  </mergeCells>
  <phoneticPr fontId="1"/>
  <dataValidations count="2">
    <dataValidation type="list" allowBlank="1" showInputMessage="1" showErrorMessage="1" sqref="M9 M4">
      <formula1>"・,〇"</formula1>
    </dataValidation>
    <dataValidation type="list" allowBlank="1" showInputMessage="1" showErrorMessage="1" sqref="C7 C9:C10 C12:C16 C18:C26 C28 C30:C32 C36:C37 C39 C41 C43:C49 C51:C52 C54:C57 C59:C62">
      <formula1>"・,〇,×"</formula1>
    </dataValidation>
  </dataValidations>
  <pageMargins left="0.7" right="0.7" top="0.75" bottom="0.75" header="0.3" footer="0.3"/>
  <pageSetup paperSize="9" scale="99" orientation="landscape" r:id="rId1"/>
  <rowBreaks count="2" manualBreakCount="2">
    <brk id="32" max="13" man="1"/>
    <brk id="62"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zoomScaleNormal="140" zoomScaleSheetLayoutView="100" workbookViewId="0">
      <selection activeCell="H34" sqref="H34"/>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93</v>
      </c>
      <c r="B1" s="3"/>
      <c r="C1" s="33"/>
      <c r="D1" s="33"/>
      <c r="E1" s="33"/>
      <c r="F1" s="3"/>
      <c r="G1" s="3"/>
      <c r="H1" s="3"/>
      <c r="I1" s="3"/>
      <c r="J1" s="3"/>
      <c r="K1" s="3"/>
      <c r="L1" s="33"/>
      <c r="M1" s="33"/>
      <c r="N1" s="22"/>
      <c r="P1" s="36"/>
      <c r="Q1" s="37" t="s">
        <v>185</v>
      </c>
      <c r="R1" s="37" t="s">
        <v>190</v>
      </c>
      <c r="S1" s="37" t="s">
        <v>186</v>
      </c>
      <c r="T1" s="37" t="s">
        <v>191</v>
      </c>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IF(OR(M4="〇",M8="〇"),"e",IF(OR(K4="〇",K8="〇"),"d",Y47))</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94</v>
      </c>
      <c r="C4" s="7" t="s">
        <v>16</v>
      </c>
      <c r="D4" s="99"/>
      <c r="E4" s="99"/>
      <c r="F4" s="46"/>
      <c r="G4" s="8"/>
      <c r="H4" s="8"/>
      <c r="I4" s="8"/>
      <c r="J4" s="8"/>
      <c r="K4" s="8"/>
      <c r="L4" s="209"/>
      <c r="M4" s="80" t="s">
        <v>166</v>
      </c>
      <c r="N4" s="209" t="s">
        <v>167</v>
      </c>
    </row>
    <row r="5" spans="1:23" s="1" customFormat="1">
      <c r="A5" s="193"/>
      <c r="B5" s="196"/>
      <c r="C5" s="2" t="s">
        <v>13</v>
      </c>
      <c r="D5" s="88"/>
      <c r="E5" s="115"/>
      <c r="G5" s="9"/>
      <c r="H5" s="9"/>
      <c r="I5" s="9"/>
      <c r="J5" s="10"/>
      <c r="K5" s="10"/>
      <c r="L5" s="210"/>
      <c r="M5" s="104"/>
      <c r="N5" s="210"/>
    </row>
    <row r="6" spans="1:23" s="1" customFormat="1">
      <c r="A6" s="193"/>
      <c r="B6" s="196"/>
      <c r="C6" s="108" t="s">
        <v>17</v>
      </c>
      <c r="D6" s="88"/>
      <c r="E6" s="115"/>
      <c r="G6" s="108"/>
      <c r="H6" s="108"/>
      <c r="I6" s="108"/>
      <c r="J6" s="57"/>
      <c r="K6" s="57"/>
      <c r="L6" s="210"/>
      <c r="M6" s="104"/>
      <c r="N6" s="210"/>
    </row>
    <row r="7" spans="1:23" s="1" customFormat="1" ht="13.5" customHeight="1">
      <c r="A7" s="193"/>
      <c r="B7" s="196"/>
      <c r="C7" s="28" t="s">
        <v>166</v>
      </c>
      <c r="D7" s="10" t="s">
        <v>557</v>
      </c>
      <c r="F7" s="69"/>
      <c r="G7" s="108"/>
      <c r="H7" s="108"/>
      <c r="I7" s="108"/>
      <c r="J7" s="57"/>
      <c r="K7" s="140"/>
      <c r="L7" s="210"/>
      <c r="M7" s="105"/>
      <c r="N7" s="211"/>
    </row>
    <row r="8" spans="1:23" s="1" customFormat="1" ht="13.5" customHeight="1">
      <c r="A8" s="193"/>
      <c r="B8" s="196"/>
      <c r="C8" s="28" t="s">
        <v>166</v>
      </c>
      <c r="D8" s="10" t="s">
        <v>558</v>
      </c>
      <c r="F8" s="57"/>
      <c r="G8" s="108"/>
      <c r="H8" s="108"/>
      <c r="I8" s="108"/>
      <c r="J8" s="57"/>
      <c r="K8" s="140"/>
      <c r="L8" s="210"/>
      <c r="M8" s="80" t="s">
        <v>166</v>
      </c>
      <c r="N8" s="209" t="s">
        <v>168</v>
      </c>
    </row>
    <row r="9" spans="1:23" s="1" customFormat="1" ht="13.5" customHeight="1">
      <c r="A9" s="193"/>
      <c r="B9" s="196"/>
      <c r="C9" s="28" t="s">
        <v>166</v>
      </c>
      <c r="D9" s="208" t="s">
        <v>559</v>
      </c>
      <c r="E9" s="208"/>
      <c r="F9" s="208"/>
      <c r="G9" s="208"/>
      <c r="H9" s="208"/>
      <c r="I9" s="208"/>
      <c r="J9" s="208"/>
      <c r="K9" s="140"/>
      <c r="L9" s="210"/>
      <c r="M9" s="104"/>
      <c r="N9" s="210"/>
    </row>
    <row r="10" spans="1:23" s="1" customFormat="1" ht="13.5" customHeight="1">
      <c r="A10" s="193"/>
      <c r="B10" s="196"/>
      <c r="C10" s="107"/>
      <c r="D10" s="208"/>
      <c r="E10" s="208"/>
      <c r="F10" s="208"/>
      <c r="G10" s="208"/>
      <c r="H10" s="208"/>
      <c r="I10" s="208"/>
      <c r="J10" s="208"/>
      <c r="K10" s="140"/>
      <c r="L10" s="210"/>
      <c r="M10" s="104"/>
      <c r="N10" s="210"/>
    </row>
    <row r="11" spans="1:23" s="1" customFormat="1" ht="13.5" customHeight="1">
      <c r="A11" s="193"/>
      <c r="B11" s="196"/>
      <c r="C11" s="28" t="s">
        <v>166</v>
      </c>
      <c r="D11" s="10" t="s">
        <v>560</v>
      </c>
      <c r="F11" s="57"/>
      <c r="G11" s="108"/>
      <c r="H11" s="108"/>
      <c r="I11" s="108"/>
      <c r="J11" s="57"/>
      <c r="K11" s="140"/>
      <c r="L11" s="210"/>
      <c r="M11" s="104"/>
      <c r="N11" s="210"/>
    </row>
    <row r="12" spans="1:23" s="1" customFormat="1" ht="13.5" customHeight="1">
      <c r="A12" s="193"/>
      <c r="B12" s="196"/>
      <c r="C12" s="28" t="s">
        <v>166</v>
      </c>
      <c r="D12" s="10" t="s">
        <v>561</v>
      </c>
      <c r="F12" s="57"/>
      <c r="G12" s="108"/>
      <c r="H12" s="108"/>
      <c r="I12" s="108"/>
      <c r="J12" s="57"/>
      <c r="K12" s="140"/>
      <c r="L12" s="210"/>
      <c r="M12" s="104"/>
      <c r="N12" s="210"/>
    </row>
    <row r="13" spans="1:23" s="1" customFormat="1" ht="13.5" customHeight="1">
      <c r="A13" s="193"/>
      <c r="B13" s="196"/>
      <c r="C13" s="28" t="s">
        <v>166</v>
      </c>
      <c r="D13" s="10" t="s">
        <v>562</v>
      </c>
      <c r="F13" s="57"/>
      <c r="G13" s="108"/>
      <c r="H13" s="108"/>
      <c r="I13" s="108"/>
      <c r="J13" s="57"/>
      <c r="K13" s="140"/>
      <c r="L13" s="210"/>
      <c r="M13" s="104"/>
      <c r="N13" s="210"/>
    </row>
    <row r="14" spans="1:23" s="1" customFormat="1">
      <c r="A14" s="193"/>
      <c r="B14" s="196"/>
      <c r="C14" s="57" t="s">
        <v>95</v>
      </c>
      <c r="D14" s="88"/>
      <c r="E14" s="30"/>
      <c r="G14" s="108"/>
      <c r="H14" s="108"/>
      <c r="I14" s="108"/>
      <c r="J14" s="57"/>
      <c r="K14" s="57"/>
      <c r="L14" s="210"/>
      <c r="M14" s="104"/>
      <c r="N14" s="210"/>
    </row>
    <row r="15" spans="1:23" s="1" customFormat="1" ht="13.5" customHeight="1">
      <c r="A15" s="193"/>
      <c r="B15" s="196"/>
      <c r="C15" s="28" t="s">
        <v>166</v>
      </c>
      <c r="D15" s="10" t="s">
        <v>563</v>
      </c>
      <c r="F15" s="29"/>
      <c r="G15" s="18"/>
      <c r="H15" s="18"/>
      <c r="I15" s="18"/>
      <c r="J15" s="30"/>
      <c r="K15" s="148"/>
      <c r="L15" s="210"/>
      <c r="M15" s="104"/>
      <c r="N15" s="210"/>
    </row>
    <row r="16" spans="1:23" s="1" customFormat="1" ht="13.5" customHeight="1">
      <c r="A16" s="198" t="s">
        <v>11</v>
      </c>
      <c r="B16" s="196"/>
      <c r="C16" s="28" t="s">
        <v>166</v>
      </c>
      <c r="D16" s="10" t="s">
        <v>564</v>
      </c>
      <c r="F16" s="30"/>
      <c r="G16" s="18"/>
      <c r="H16" s="18"/>
      <c r="I16" s="18"/>
      <c r="J16" s="30"/>
      <c r="K16" s="148"/>
      <c r="L16" s="210"/>
      <c r="M16" s="104"/>
      <c r="N16" s="210"/>
    </row>
    <row r="17" spans="1:14" s="1" customFormat="1" ht="13.5" customHeight="1">
      <c r="A17" s="198"/>
      <c r="B17" s="196"/>
      <c r="C17" s="28" t="s">
        <v>166</v>
      </c>
      <c r="D17" s="208" t="s">
        <v>565</v>
      </c>
      <c r="E17" s="208"/>
      <c r="F17" s="208"/>
      <c r="G17" s="208"/>
      <c r="H17" s="208"/>
      <c r="I17" s="208"/>
      <c r="J17" s="208"/>
      <c r="K17" s="148"/>
      <c r="L17" s="210"/>
      <c r="M17" s="104"/>
      <c r="N17" s="210"/>
    </row>
    <row r="18" spans="1:14" s="1" customFormat="1" ht="13.5" customHeight="1">
      <c r="A18" s="198"/>
      <c r="B18" s="196"/>
      <c r="C18" s="107"/>
      <c r="D18" s="208"/>
      <c r="E18" s="208"/>
      <c r="F18" s="208"/>
      <c r="G18" s="208"/>
      <c r="H18" s="208"/>
      <c r="I18" s="208"/>
      <c r="J18" s="208"/>
      <c r="K18" s="148"/>
      <c r="L18" s="210"/>
      <c r="M18" s="104"/>
      <c r="N18" s="210"/>
    </row>
    <row r="19" spans="1:14" s="1" customFormat="1" ht="13.5" customHeight="1">
      <c r="A19" s="198"/>
      <c r="B19" s="196"/>
      <c r="C19" s="28" t="s">
        <v>166</v>
      </c>
      <c r="D19" s="10" t="s">
        <v>566</v>
      </c>
      <c r="F19" s="57"/>
      <c r="G19" s="108"/>
      <c r="H19" s="108"/>
      <c r="I19" s="108"/>
      <c r="J19" s="57"/>
      <c r="K19" s="140"/>
      <c r="L19" s="210"/>
      <c r="M19" s="104"/>
      <c r="N19" s="210"/>
    </row>
    <row r="20" spans="1:14" s="1" customFormat="1">
      <c r="A20" s="198"/>
      <c r="B20" s="196"/>
      <c r="C20" s="57" t="s">
        <v>96</v>
      </c>
      <c r="D20" s="88"/>
      <c r="E20" s="30"/>
      <c r="G20" s="9"/>
      <c r="H20" s="9"/>
      <c r="I20" s="9"/>
      <c r="J20" s="10"/>
      <c r="K20" s="10"/>
      <c r="L20" s="210"/>
      <c r="M20" s="104"/>
      <c r="N20" s="210"/>
    </row>
    <row r="21" spans="1:14" s="1" customFormat="1" ht="13.5" customHeight="1">
      <c r="A21" s="198"/>
      <c r="B21" s="196"/>
      <c r="C21" s="28" t="s">
        <v>166</v>
      </c>
      <c r="D21" s="29" t="s">
        <v>567</v>
      </c>
      <c r="F21" s="29"/>
      <c r="G21" s="18"/>
      <c r="H21" s="18"/>
      <c r="I21" s="18"/>
      <c r="J21" s="30"/>
      <c r="K21" s="148"/>
      <c r="L21" s="210"/>
      <c r="M21" s="104"/>
      <c r="N21" s="210"/>
    </row>
    <row r="22" spans="1:14" s="1" customFormat="1" ht="13.5" customHeight="1">
      <c r="A22" s="198"/>
      <c r="B22" s="196"/>
      <c r="C22" s="28" t="s">
        <v>166</v>
      </c>
      <c r="D22" s="29" t="s">
        <v>568</v>
      </c>
      <c r="F22" s="29"/>
      <c r="G22" s="18"/>
      <c r="H22" s="18"/>
      <c r="I22" s="18"/>
      <c r="J22" s="30"/>
      <c r="K22" s="148"/>
      <c r="L22" s="210"/>
      <c r="M22" s="104"/>
      <c r="N22" s="210"/>
    </row>
    <row r="23" spans="1:14" s="1" customFormat="1" ht="13.5" customHeight="1">
      <c r="A23" s="198"/>
      <c r="B23" s="196"/>
      <c r="C23" s="28" t="s">
        <v>166</v>
      </c>
      <c r="D23" s="29" t="s">
        <v>894</v>
      </c>
      <c r="F23" s="29"/>
      <c r="G23" s="18"/>
      <c r="H23" s="18"/>
      <c r="I23" s="18"/>
      <c r="J23" s="30"/>
      <c r="K23" s="148"/>
      <c r="L23" s="210"/>
      <c r="M23" s="104"/>
      <c r="N23" s="210"/>
    </row>
    <row r="24" spans="1:14" s="1" customFormat="1" ht="13.5" customHeight="1">
      <c r="A24" s="198"/>
      <c r="B24" s="196"/>
      <c r="C24" s="28" t="s">
        <v>166</v>
      </c>
      <c r="D24" s="29" t="s">
        <v>569</v>
      </c>
      <c r="F24" s="29"/>
      <c r="G24" s="18"/>
      <c r="H24" s="18"/>
      <c r="I24" s="18"/>
      <c r="J24" s="30"/>
      <c r="K24" s="148"/>
      <c r="L24" s="210"/>
      <c r="M24" s="104"/>
      <c r="N24" s="210"/>
    </row>
    <row r="25" spans="1:14" s="1" customFormat="1" ht="13.5" customHeight="1">
      <c r="A25" s="198"/>
      <c r="B25" s="196"/>
      <c r="C25" s="28" t="s">
        <v>166</v>
      </c>
      <c r="D25" s="29" t="s">
        <v>570</v>
      </c>
      <c r="F25" s="10"/>
      <c r="G25" s="108"/>
      <c r="H25" s="108"/>
      <c r="I25" s="108"/>
      <c r="J25" s="57"/>
      <c r="K25" s="140"/>
      <c r="L25" s="210"/>
      <c r="M25" s="104"/>
      <c r="N25" s="210"/>
    </row>
    <row r="26" spans="1:14" s="1" customFormat="1" ht="13.5" customHeight="1">
      <c r="A26" s="198"/>
      <c r="B26" s="196"/>
      <c r="C26" s="28" t="s">
        <v>166</v>
      </c>
      <c r="D26" s="29" t="s">
        <v>895</v>
      </c>
      <c r="F26" s="10"/>
      <c r="G26" s="108"/>
      <c r="H26" s="108"/>
      <c r="I26" s="108"/>
      <c r="J26" s="57"/>
      <c r="K26" s="140"/>
      <c r="L26" s="210"/>
      <c r="M26" s="104"/>
      <c r="N26" s="210"/>
    </row>
    <row r="27" spans="1:14" s="1" customFormat="1" ht="13.5" customHeight="1">
      <c r="A27" s="198"/>
      <c r="B27" s="196"/>
      <c r="C27" s="28" t="s">
        <v>166</v>
      </c>
      <c r="D27" s="29" t="s">
        <v>896</v>
      </c>
      <c r="F27" s="10"/>
      <c r="G27" s="108"/>
      <c r="H27" s="108"/>
      <c r="I27" s="108"/>
      <c r="J27" s="57"/>
      <c r="K27" s="140"/>
      <c r="L27" s="210"/>
      <c r="M27" s="104"/>
      <c r="N27" s="210"/>
    </row>
    <row r="28" spans="1:14" s="1" customFormat="1" ht="13.5" customHeight="1">
      <c r="A28" s="198"/>
      <c r="B28" s="196"/>
      <c r="C28" s="28" t="s">
        <v>166</v>
      </c>
      <c r="D28" s="29" t="s">
        <v>571</v>
      </c>
      <c r="F28" s="10"/>
      <c r="G28" s="108"/>
      <c r="H28" s="108"/>
      <c r="I28" s="108"/>
      <c r="J28" s="57"/>
      <c r="K28" s="140"/>
      <c r="L28" s="210"/>
      <c r="M28" s="104"/>
      <c r="N28" s="210"/>
    </row>
    <row r="29" spans="1:14" s="1" customFormat="1" ht="13.5" customHeight="1">
      <c r="A29" s="198"/>
      <c r="B29" s="196"/>
      <c r="C29" s="28" t="s">
        <v>166</v>
      </c>
      <c r="D29" s="29" t="s">
        <v>572</v>
      </c>
      <c r="F29" s="10"/>
      <c r="G29" s="108"/>
      <c r="H29" s="108"/>
      <c r="I29" s="108"/>
      <c r="J29" s="57"/>
      <c r="K29" s="140"/>
      <c r="L29" s="210"/>
      <c r="M29" s="104"/>
      <c r="N29" s="210"/>
    </row>
    <row r="30" spans="1:14" s="1" customFormat="1" ht="13.5" customHeight="1">
      <c r="A30" s="198"/>
      <c r="B30" s="196"/>
      <c r="C30" s="28" t="s">
        <v>166</v>
      </c>
      <c r="D30" s="29" t="s">
        <v>897</v>
      </c>
      <c r="F30" s="10"/>
      <c r="G30" s="108"/>
      <c r="H30" s="108"/>
      <c r="I30" s="108"/>
      <c r="J30" s="57"/>
      <c r="K30" s="140"/>
      <c r="L30" s="210"/>
      <c r="M30" s="104"/>
      <c r="N30" s="210"/>
    </row>
    <row r="31" spans="1:14" s="1" customFormat="1" ht="13.5" customHeight="1">
      <c r="A31" s="198"/>
      <c r="B31" s="196"/>
      <c r="C31" s="28" t="s">
        <v>166</v>
      </c>
      <c r="D31" s="29" t="s">
        <v>898</v>
      </c>
      <c r="F31" s="10"/>
      <c r="G31" s="108"/>
      <c r="H31" s="108"/>
      <c r="I31" s="108"/>
      <c r="J31" s="57"/>
      <c r="K31" s="140"/>
      <c r="L31" s="210"/>
      <c r="M31" s="104"/>
      <c r="N31" s="210"/>
    </row>
    <row r="32" spans="1:14" s="1" customFormat="1" ht="13.5" customHeight="1">
      <c r="A32" s="212"/>
      <c r="B32" s="197"/>
      <c r="C32" s="42" t="s">
        <v>166</v>
      </c>
      <c r="D32" s="52" t="s">
        <v>899</v>
      </c>
      <c r="E32" s="52"/>
      <c r="F32" s="25"/>
      <c r="G32" s="109"/>
      <c r="H32" s="109"/>
      <c r="I32" s="109"/>
      <c r="J32" s="144"/>
      <c r="K32" s="146"/>
      <c r="L32" s="211"/>
      <c r="M32" s="105"/>
      <c r="N32" s="211"/>
    </row>
    <row r="33" spans="1:25" s="1" customFormat="1">
      <c r="A33" s="2" t="s">
        <v>93</v>
      </c>
      <c r="B33" s="3"/>
      <c r="C33" s="33"/>
      <c r="D33" s="33"/>
      <c r="E33" s="33"/>
      <c r="F33" s="3"/>
      <c r="G33" s="3"/>
      <c r="H33" s="3"/>
      <c r="I33" s="3"/>
      <c r="J33" s="3"/>
      <c r="K33" s="3"/>
      <c r="L33" s="33"/>
      <c r="M33" s="33"/>
      <c r="N33" s="22"/>
    </row>
    <row r="34" spans="1:25" s="1" customFormat="1" ht="19.5">
      <c r="A34" s="3" t="s">
        <v>0</v>
      </c>
      <c r="B34" s="3"/>
      <c r="C34" s="33"/>
      <c r="D34" s="33"/>
      <c r="E34" s="33"/>
      <c r="F34" s="3"/>
      <c r="G34" s="3"/>
      <c r="H34" s="4" t="s">
        <v>943</v>
      </c>
      <c r="I34" s="3"/>
      <c r="J34" s="3"/>
      <c r="K34" s="3"/>
      <c r="L34" s="33"/>
      <c r="M34" s="33"/>
      <c r="N34" s="6" t="str">
        <f>N2</f>
        <v>（主任監督員）</v>
      </c>
    </row>
    <row r="35" spans="1:25" s="1" customFormat="1" ht="18.75" customHeight="1">
      <c r="A35" s="5" t="s">
        <v>1</v>
      </c>
      <c r="B35" s="5" t="s">
        <v>2</v>
      </c>
      <c r="C35" s="201" t="s">
        <v>3</v>
      </c>
      <c r="D35" s="202"/>
      <c r="E35" s="202"/>
      <c r="F35" s="202"/>
      <c r="G35" s="203"/>
      <c r="H35" s="204" t="s">
        <v>5</v>
      </c>
      <c r="I35" s="205"/>
      <c r="J35" s="5" t="s">
        <v>7</v>
      </c>
      <c r="K35" s="204" t="s">
        <v>8</v>
      </c>
      <c r="L35" s="205"/>
      <c r="M35" s="204" t="s">
        <v>9</v>
      </c>
      <c r="N35" s="205"/>
    </row>
    <row r="36" spans="1:25" s="1" customFormat="1" ht="14.25" customHeight="1">
      <c r="A36" s="192" t="s">
        <v>10</v>
      </c>
      <c r="B36" s="195" t="s">
        <v>94</v>
      </c>
      <c r="C36" s="28" t="s">
        <v>166</v>
      </c>
      <c r="D36" s="8" t="s">
        <v>573</v>
      </c>
      <c r="F36" s="71"/>
      <c r="G36" s="70"/>
      <c r="H36" s="70"/>
      <c r="I36" s="70"/>
      <c r="J36" s="70"/>
      <c r="K36" s="147"/>
      <c r="L36" s="43"/>
      <c r="M36" s="11"/>
      <c r="N36" s="43"/>
    </row>
    <row r="37" spans="1:25" s="1" customFormat="1" ht="14.25" customHeight="1">
      <c r="A37" s="193"/>
      <c r="B37" s="196"/>
      <c r="C37" s="28" t="s">
        <v>166</v>
      </c>
      <c r="D37" s="10" t="s">
        <v>576</v>
      </c>
      <c r="F37" s="72"/>
      <c r="G37" s="62"/>
      <c r="H37" s="62"/>
      <c r="I37" s="62"/>
      <c r="J37" s="63"/>
      <c r="K37" s="58"/>
      <c r="L37" s="151"/>
      <c r="M37" s="12"/>
      <c r="N37" s="44"/>
    </row>
    <row r="38" spans="1:25" s="1" customFormat="1" ht="14.25" customHeight="1">
      <c r="A38" s="193"/>
      <c r="B38" s="196"/>
      <c r="C38" s="28" t="s">
        <v>166</v>
      </c>
      <c r="D38" s="10" t="s">
        <v>574</v>
      </c>
      <c r="F38" s="72"/>
      <c r="G38" s="62"/>
      <c r="H38" s="62"/>
      <c r="I38" s="62"/>
      <c r="J38" s="63"/>
      <c r="K38" s="58"/>
      <c r="L38" s="44"/>
      <c r="M38" s="12"/>
      <c r="N38" s="44"/>
    </row>
    <row r="39" spans="1:25" s="1" customFormat="1" ht="14.25" customHeight="1">
      <c r="A39" s="193"/>
      <c r="B39" s="196"/>
      <c r="C39" s="28" t="s">
        <v>166</v>
      </c>
      <c r="D39" s="10" t="s">
        <v>575</v>
      </c>
      <c r="F39" s="72"/>
      <c r="G39" s="62"/>
      <c r="H39" s="62"/>
      <c r="I39" s="62"/>
      <c r="J39" s="63"/>
      <c r="K39" s="58"/>
      <c r="L39" s="44"/>
      <c r="M39" s="12"/>
      <c r="N39" s="44"/>
    </row>
    <row r="40" spans="1:25" s="1" customFormat="1">
      <c r="A40" s="193"/>
      <c r="B40" s="196"/>
      <c r="C40" s="107"/>
      <c r="D40" s="90"/>
      <c r="E40" s="30"/>
      <c r="F40" s="57" t="s">
        <v>97</v>
      </c>
      <c r="G40" s="108"/>
      <c r="H40" s="108"/>
      <c r="I40" s="108"/>
      <c r="J40" s="57"/>
      <c r="K40" s="57"/>
      <c r="L40" s="44"/>
      <c r="M40" s="12"/>
      <c r="N40" s="44"/>
    </row>
    <row r="41" spans="1:25" s="1" customFormat="1" ht="14.25" customHeight="1">
      <c r="A41" s="193"/>
      <c r="B41" s="196"/>
      <c r="C41" s="28" t="s">
        <v>166</v>
      </c>
      <c r="D41" s="10" t="s">
        <v>577</v>
      </c>
      <c r="F41" s="29"/>
      <c r="G41" s="73"/>
      <c r="H41" s="73"/>
      <c r="I41" s="73"/>
      <c r="J41" s="29"/>
      <c r="K41" s="148"/>
      <c r="L41" s="210"/>
      <c r="M41" s="104"/>
      <c r="N41" s="210"/>
    </row>
    <row r="42" spans="1:25" s="1" customFormat="1" ht="14.25" customHeight="1">
      <c r="A42" s="193"/>
      <c r="B42" s="196"/>
      <c r="C42" s="28" t="s">
        <v>166</v>
      </c>
      <c r="D42" s="10" t="s">
        <v>578</v>
      </c>
      <c r="F42" s="29"/>
      <c r="G42" s="73"/>
      <c r="H42" s="73"/>
      <c r="I42" s="73"/>
      <c r="J42" s="29"/>
      <c r="K42" s="148"/>
      <c r="L42" s="210"/>
      <c r="M42" s="104"/>
      <c r="N42" s="210"/>
    </row>
    <row r="43" spans="1:25" s="1" customFormat="1" ht="14.25" customHeight="1">
      <c r="A43" s="193"/>
      <c r="B43" s="196"/>
      <c r="C43" s="28" t="s">
        <v>166</v>
      </c>
      <c r="D43" s="10" t="s">
        <v>579</v>
      </c>
      <c r="F43" s="29"/>
      <c r="G43" s="73"/>
      <c r="H43" s="73"/>
      <c r="I43" s="73"/>
      <c r="J43" s="29"/>
      <c r="K43" s="148"/>
      <c r="L43" s="210"/>
      <c r="M43" s="104"/>
      <c r="N43" s="210"/>
    </row>
    <row r="44" spans="1:25" s="1" customFormat="1">
      <c r="A44" s="193"/>
      <c r="B44" s="196"/>
      <c r="C44" s="107"/>
      <c r="D44" s="30"/>
      <c r="F44" s="10"/>
      <c r="G44" s="108"/>
      <c r="H44" s="108"/>
      <c r="I44" s="108"/>
      <c r="J44" s="57"/>
      <c r="K44" s="57"/>
      <c r="L44" s="210"/>
      <c r="M44" s="104"/>
      <c r="N44" s="210"/>
    </row>
    <row r="45" spans="1:25" s="1" customFormat="1">
      <c r="A45" s="193"/>
      <c r="B45" s="196"/>
      <c r="C45" s="107"/>
      <c r="D45" s="115"/>
      <c r="E45" s="115"/>
      <c r="F45" s="3"/>
      <c r="G45" s="3"/>
      <c r="H45" s="41" t="s">
        <v>181</v>
      </c>
      <c r="I45" s="160" t="s">
        <v>182</v>
      </c>
      <c r="J45" s="41" t="s">
        <v>183</v>
      </c>
      <c r="K45" s="57"/>
      <c r="L45" s="210"/>
      <c r="M45" s="104"/>
      <c r="N45" s="210"/>
    </row>
    <row r="46" spans="1:25" s="1" customFormat="1">
      <c r="A46" s="193"/>
      <c r="B46" s="196"/>
      <c r="C46" s="107"/>
      <c r="D46" s="115"/>
      <c r="E46" s="115"/>
      <c r="F46" s="10" t="s">
        <v>22</v>
      </c>
      <c r="G46" s="132"/>
      <c r="H46" s="6">
        <f>Q47</f>
        <v>0</v>
      </c>
      <c r="I46" s="156">
        <f>S47</f>
        <v>0</v>
      </c>
      <c r="J46" s="47">
        <f>U47</f>
        <v>0</v>
      </c>
      <c r="K46" s="57"/>
      <c r="L46" s="210"/>
      <c r="M46" s="104"/>
      <c r="N46" s="210"/>
      <c r="P46" s="36"/>
      <c r="Q46" s="36"/>
      <c r="R46" s="36"/>
      <c r="S46" s="36"/>
      <c r="T46" s="36"/>
      <c r="U46" s="36"/>
      <c r="V46" s="36"/>
      <c r="W46" s="36"/>
      <c r="X46" s="37" t="s">
        <v>176</v>
      </c>
      <c r="Y46" s="36"/>
    </row>
    <row r="47" spans="1:25" s="1" customFormat="1">
      <c r="A47" s="198" t="s">
        <v>11</v>
      </c>
      <c r="B47" s="196"/>
      <c r="C47" s="107"/>
      <c r="D47" s="115"/>
      <c r="E47" s="115"/>
      <c r="F47" s="10" t="s">
        <v>141</v>
      </c>
      <c r="G47" s="132"/>
      <c r="H47" s="132"/>
      <c r="I47" s="132"/>
      <c r="J47" s="57"/>
      <c r="K47" s="57"/>
      <c r="L47" s="210"/>
      <c r="M47" s="104"/>
      <c r="N47" s="210"/>
      <c r="P47" s="36" t="s">
        <v>181</v>
      </c>
      <c r="Q47" s="37">
        <f>COUNTIF($C36:$C43,P47)+COUNTIF($C7:$C32,P47)</f>
        <v>0</v>
      </c>
      <c r="R47" s="36" t="s">
        <v>182</v>
      </c>
      <c r="S47" s="37">
        <f>COUNTIF($C36:$C43,R47)+COUNTIF($C7:$C32,R47)</f>
        <v>0</v>
      </c>
      <c r="T47" s="36" t="s">
        <v>183</v>
      </c>
      <c r="U47" s="37">
        <f>COUNTIF($C36:$C43,T47)+COUNTIF($C7:$C32,T47)</f>
        <v>0</v>
      </c>
      <c r="V47" s="36" t="s">
        <v>178</v>
      </c>
      <c r="W47" s="38">
        <f>IF(Q47+S47+U47=0,0,ROUND((Q47+S47*0.5)/(Q47+S47+U47),3))</f>
        <v>0</v>
      </c>
      <c r="X47" s="36">
        <f>IF(W47="","",ROUND(W47*100,1))</f>
        <v>0</v>
      </c>
      <c r="Y47" s="39" t="str">
        <f>IF(X47&lt;60,"d",IF(X47&lt;80,"c",IF(X47&lt;90,"b","a")))</f>
        <v>d</v>
      </c>
    </row>
    <row r="48" spans="1:25" s="1" customFormat="1">
      <c r="A48" s="198"/>
      <c r="B48" s="196"/>
      <c r="C48" s="107"/>
      <c r="D48" s="115"/>
      <c r="E48" s="115"/>
      <c r="F48" s="10" t="s">
        <v>142</v>
      </c>
      <c r="G48" s="132"/>
      <c r="H48" s="132"/>
      <c r="I48" s="132"/>
      <c r="J48" s="57"/>
      <c r="K48" s="57"/>
      <c r="L48" s="210"/>
      <c r="M48" s="104"/>
      <c r="N48" s="210"/>
    </row>
    <row r="49" spans="1:14" s="1" customFormat="1">
      <c r="A49" s="198"/>
      <c r="B49" s="196"/>
      <c r="C49" s="107"/>
      <c r="D49" s="115"/>
      <c r="E49" s="115"/>
      <c r="F49" s="24" t="s">
        <v>858</v>
      </c>
      <c r="G49" s="132"/>
      <c r="H49" s="132"/>
      <c r="I49" s="132"/>
      <c r="J49" s="57"/>
      <c r="K49" s="57"/>
      <c r="L49" s="210"/>
      <c r="M49" s="104"/>
      <c r="N49" s="210"/>
    </row>
    <row r="50" spans="1:14" s="1" customFormat="1">
      <c r="A50" s="198"/>
      <c r="B50" s="196"/>
      <c r="C50" s="107"/>
      <c r="D50" s="115"/>
      <c r="E50" s="115"/>
      <c r="F50" s="10" t="s">
        <v>859</v>
      </c>
      <c r="G50" s="132"/>
      <c r="H50" s="132"/>
      <c r="I50" s="132"/>
      <c r="J50" s="57"/>
      <c r="K50" s="140"/>
      <c r="L50" s="210"/>
      <c r="M50" s="104"/>
      <c r="N50" s="210"/>
    </row>
    <row r="51" spans="1:14" s="1" customFormat="1">
      <c r="A51" s="198"/>
      <c r="B51" s="196"/>
      <c r="C51" s="107"/>
      <c r="D51" s="115"/>
      <c r="E51" s="115"/>
      <c r="F51" s="10" t="str">
        <f>"評価値＝(　"&amp;TEXT(Q47+S47*0.5,"0.0")&amp;"　)評価数／(　"&amp;TEXT(Q47+S47+U47,"0.0")&amp;"　)対象評価項目数＝（　"&amp;TEXT(X47,0)&amp;"　）％"</f>
        <v>評価値＝(　0.0　)評価数／(　0.0　)対象評価項目数＝（　0　）％</v>
      </c>
      <c r="G51" s="126"/>
      <c r="H51" s="126"/>
      <c r="I51" s="126"/>
      <c r="J51" s="140"/>
      <c r="K51" s="140"/>
      <c r="L51" s="210"/>
      <c r="M51" s="104"/>
      <c r="N51" s="210"/>
    </row>
    <row r="52" spans="1:14" s="1" customFormat="1">
      <c r="A52" s="198"/>
      <c r="B52" s="196"/>
      <c r="C52" s="107"/>
      <c r="D52" s="115"/>
      <c r="E52" s="115"/>
      <c r="F52" s="10" t="s">
        <v>21</v>
      </c>
      <c r="G52" s="97"/>
      <c r="H52" s="97"/>
      <c r="I52" s="97"/>
      <c r="J52" s="140"/>
      <c r="K52" s="57"/>
      <c r="L52" s="210"/>
      <c r="M52" s="104"/>
      <c r="N52" s="210"/>
    </row>
    <row r="53" spans="1:14" s="1" customFormat="1">
      <c r="A53" s="198"/>
      <c r="B53" s="196"/>
      <c r="C53" s="107"/>
      <c r="D53" s="115"/>
      <c r="E53" s="115"/>
      <c r="F53" s="10" t="s">
        <v>848</v>
      </c>
      <c r="G53" s="108"/>
      <c r="H53" s="108"/>
      <c r="I53" s="108"/>
      <c r="J53" s="57"/>
      <c r="K53" s="57"/>
      <c r="L53" s="210"/>
      <c r="M53" s="104"/>
      <c r="N53" s="210"/>
    </row>
    <row r="54" spans="1:14" s="1" customFormat="1">
      <c r="A54" s="198"/>
      <c r="B54" s="196"/>
      <c r="C54" s="107"/>
      <c r="D54" s="115"/>
      <c r="E54" s="115"/>
      <c r="F54" s="10" t="s">
        <v>849</v>
      </c>
      <c r="G54" s="108"/>
      <c r="H54" s="108"/>
      <c r="I54" s="108"/>
      <c r="J54" s="57"/>
      <c r="K54" s="10"/>
      <c r="L54" s="210"/>
      <c r="M54" s="104"/>
      <c r="N54" s="210"/>
    </row>
    <row r="55" spans="1:14" s="1" customFormat="1">
      <c r="A55" s="198"/>
      <c r="B55" s="196"/>
      <c r="C55" s="107"/>
      <c r="D55" s="115"/>
      <c r="E55" s="115"/>
      <c r="F55" s="10" t="s">
        <v>850</v>
      </c>
      <c r="G55" s="9"/>
      <c r="H55" s="9"/>
      <c r="I55" s="9"/>
      <c r="J55" s="10"/>
      <c r="K55" s="57"/>
      <c r="L55" s="210"/>
      <c r="M55" s="104"/>
      <c r="N55" s="210"/>
    </row>
    <row r="56" spans="1:14" s="1" customFormat="1">
      <c r="A56" s="198"/>
      <c r="B56" s="196"/>
      <c r="C56" s="107"/>
      <c r="D56" s="115"/>
      <c r="E56" s="115"/>
      <c r="F56" s="10"/>
      <c r="G56" s="108"/>
      <c r="H56" s="108"/>
      <c r="I56" s="108"/>
      <c r="J56" s="57"/>
      <c r="K56" s="57"/>
      <c r="L56" s="210"/>
      <c r="M56" s="104"/>
      <c r="N56" s="210"/>
    </row>
    <row r="57" spans="1:14" s="1" customFormat="1">
      <c r="A57" s="198"/>
      <c r="B57" s="196"/>
      <c r="C57" s="107"/>
      <c r="D57" s="115"/>
      <c r="E57" s="115"/>
      <c r="F57" s="10"/>
      <c r="G57" s="108"/>
      <c r="H57" s="108"/>
      <c r="I57" s="108"/>
      <c r="J57" s="57"/>
      <c r="K57" s="57"/>
      <c r="L57" s="210"/>
      <c r="M57" s="104"/>
      <c r="N57" s="210"/>
    </row>
    <row r="58" spans="1:14" s="1" customFormat="1">
      <c r="A58" s="198"/>
      <c r="B58" s="196"/>
      <c r="C58" s="107"/>
      <c r="D58" s="115"/>
      <c r="E58" s="115"/>
      <c r="F58" s="10"/>
      <c r="G58" s="108"/>
      <c r="H58" s="108"/>
      <c r="I58" s="108"/>
      <c r="J58" s="57"/>
      <c r="K58" s="57"/>
      <c r="L58" s="210"/>
      <c r="M58" s="104"/>
      <c r="N58" s="210"/>
    </row>
    <row r="59" spans="1:14" s="1" customFormat="1">
      <c r="A59" s="212"/>
      <c r="B59" s="197"/>
      <c r="C59" s="111"/>
      <c r="D59" s="112"/>
      <c r="E59" s="112"/>
      <c r="F59" s="25"/>
      <c r="G59" s="109"/>
      <c r="H59" s="109"/>
      <c r="I59" s="109"/>
      <c r="J59" s="144"/>
      <c r="K59" s="144"/>
      <c r="L59" s="211"/>
      <c r="M59" s="105"/>
      <c r="N59" s="211"/>
    </row>
  </sheetData>
  <mergeCells count="22">
    <mergeCell ref="K3:L3"/>
    <mergeCell ref="M3:N3"/>
    <mergeCell ref="A4:A15"/>
    <mergeCell ref="B4:B32"/>
    <mergeCell ref="L4:L7"/>
    <mergeCell ref="N4:N7"/>
    <mergeCell ref="L8:L32"/>
    <mergeCell ref="N8:N32"/>
    <mergeCell ref="A16:A32"/>
    <mergeCell ref="C3:G3"/>
    <mergeCell ref="H3:I3"/>
    <mergeCell ref="D9:J10"/>
    <mergeCell ref="D17:J18"/>
    <mergeCell ref="K35:L35"/>
    <mergeCell ref="M35:N35"/>
    <mergeCell ref="A36:A46"/>
    <mergeCell ref="B36:B59"/>
    <mergeCell ref="L41:L59"/>
    <mergeCell ref="N41:N59"/>
    <mergeCell ref="A47:A59"/>
    <mergeCell ref="C35:G35"/>
    <mergeCell ref="H35:I35"/>
  </mergeCells>
  <phoneticPr fontId="1"/>
  <dataValidations count="2">
    <dataValidation type="list" allowBlank="1" showInputMessage="1" showErrorMessage="1" sqref="M8 M4">
      <formula1>"・,〇"</formula1>
    </dataValidation>
    <dataValidation type="list" allowBlank="1" showInputMessage="1" showErrorMessage="1" sqref="C7:C9 C11:C13 C15:C17 C19 C21:C32 C36:C39 C41:C43">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view="pageBreakPreview" topLeftCell="A13" zoomScaleNormal="140" zoomScaleSheetLayoutView="100" workbookViewId="0">
      <selection activeCell="H31" sqref="H31"/>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98</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IF(OR(M4="〇",M8="〇"),"e",IF(OR(K4="〇",K8="〇"),"d",Y64))</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99</v>
      </c>
      <c r="C4" s="7" t="s">
        <v>16</v>
      </c>
      <c r="D4" s="99"/>
      <c r="E4" s="99"/>
      <c r="F4" s="46"/>
      <c r="G4" s="8"/>
      <c r="H4" s="8"/>
      <c r="I4" s="8"/>
      <c r="J4" s="8"/>
      <c r="K4" s="133"/>
      <c r="L4" s="209"/>
      <c r="M4" s="80" t="s">
        <v>166</v>
      </c>
      <c r="N4" s="209" t="s">
        <v>12</v>
      </c>
    </row>
    <row r="5" spans="1:23" s="1" customFormat="1">
      <c r="A5" s="193"/>
      <c r="B5" s="196"/>
      <c r="C5" s="2" t="s">
        <v>13</v>
      </c>
      <c r="D5" s="115"/>
      <c r="E5" s="30"/>
      <c r="G5" s="9"/>
      <c r="H5" s="9"/>
      <c r="I5" s="9"/>
      <c r="J5" s="10"/>
      <c r="K5" s="148"/>
      <c r="L5" s="210"/>
      <c r="M5" s="104"/>
      <c r="N5" s="210"/>
    </row>
    <row r="6" spans="1:23" s="1" customFormat="1">
      <c r="A6" s="193"/>
      <c r="B6" s="196"/>
      <c r="C6" s="108" t="s">
        <v>17</v>
      </c>
      <c r="D6" s="115"/>
      <c r="E6" s="30"/>
      <c r="G6" s="108"/>
      <c r="H6" s="108"/>
      <c r="I6" s="108"/>
      <c r="J6" s="57"/>
      <c r="K6" s="148"/>
      <c r="L6" s="210"/>
      <c r="M6" s="104"/>
      <c r="N6" s="210"/>
    </row>
    <row r="7" spans="1:23" s="1" customFormat="1" ht="13.5" customHeight="1">
      <c r="A7" s="193"/>
      <c r="B7" s="196"/>
      <c r="C7" s="28" t="s">
        <v>166</v>
      </c>
      <c r="D7" s="10" t="s">
        <v>580</v>
      </c>
      <c r="F7" s="60"/>
      <c r="G7" s="18"/>
      <c r="H7" s="18"/>
      <c r="I7" s="18"/>
      <c r="J7" s="30"/>
      <c r="K7" s="148"/>
      <c r="L7" s="210"/>
      <c r="M7" s="105"/>
      <c r="N7" s="211"/>
    </row>
    <row r="8" spans="1:23" s="1" customFormat="1" ht="13.5" customHeight="1">
      <c r="A8" s="193"/>
      <c r="B8" s="196"/>
      <c r="C8" s="28" t="s">
        <v>166</v>
      </c>
      <c r="D8" s="10" t="s">
        <v>902</v>
      </c>
      <c r="F8" s="30"/>
      <c r="G8" s="18"/>
      <c r="H8" s="18"/>
      <c r="I8" s="18"/>
      <c r="J8" s="30"/>
      <c r="K8" s="148"/>
      <c r="L8" s="210"/>
      <c r="M8" s="80" t="s">
        <v>166</v>
      </c>
      <c r="N8" s="209" t="s">
        <v>168</v>
      </c>
    </row>
    <row r="9" spans="1:23" s="1" customFormat="1" ht="13.5" customHeight="1">
      <c r="A9" s="193"/>
      <c r="B9" s="196"/>
      <c r="C9" s="28" t="s">
        <v>166</v>
      </c>
      <c r="D9" s="10" t="s">
        <v>581</v>
      </c>
      <c r="F9" s="30"/>
      <c r="G9" s="18"/>
      <c r="H9" s="18"/>
      <c r="I9" s="18"/>
      <c r="J9" s="30"/>
      <c r="K9" s="148"/>
      <c r="L9" s="210"/>
      <c r="M9" s="104"/>
      <c r="N9" s="210"/>
    </row>
    <row r="10" spans="1:23" s="1" customFormat="1">
      <c r="A10" s="193"/>
      <c r="B10" s="196"/>
      <c r="C10" s="57" t="s">
        <v>100</v>
      </c>
      <c r="D10" s="115"/>
      <c r="E10" s="30"/>
      <c r="G10" s="97"/>
      <c r="H10" s="97"/>
      <c r="I10" s="97"/>
      <c r="J10" s="140"/>
      <c r="K10" s="140"/>
      <c r="L10" s="210"/>
      <c r="M10" s="104"/>
      <c r="N10" s="210"/>
    </row>
    <row r="11" spans="1:23" s="1" customFormat="1" ht="13.5" customHeight="1">
      <c r="A11" s="193"/>
      <c r="B11" s="196"/>
      <c r="C11" s="28" t="s">
        <v>166</v>
      </c>
      <c r="D11" s="10" t="s">
        <v>582</v>
      </c>
      <c r="F11" s="29"/>
      <c r="G11" s="18"/>
      <c r="H11" s="18"/>
      <c r="I11" s="18"/>
      <c r="J11" s="30"/>
      <c r="K11" s="148"/>
      <c r="L11" s="210"/>
      <c r="M11" s="104"/>
      <c r="N11" s="210"/>
    </row>
    <row r="12" spans="1:23" s="1" customFormat="1" ht="13.5" customHeight="1">
      <c r="A12" s="193"/>
      <c r="B12" s="196"/>
      <c r="C12" s="28" t="s">
        <v>166</v>
      </c>
      <c r="D12" s="10" t="s">
        <v>903</v>
      </c>
      <c r="F12" s="30"/>
      <c r="G12" s="18"/>
      <c r="H12" s="18"/>
      <c r="I12" s="18"/>
      <c r="J12" s="30"/>
      <c r="K12" s="148"/>
      <c r="L12" s="210"/>
      <c r="M12" s="104"/>
      <c r="N12" s="210"/>
    </row>
    <row r="13" spans="1:23" s="1" customFormat="1" ht="13.5" customHeight="1">
      <c r="A13" s="193"/>
      <c r="B13" s="196"/>
      <c r="C13" s="28" t="s">
        <v>166</v>
      </c>
      <c r="D13" s="10" t="s">
        <v>583</v>
      </c>
      <c r="F13" s="57"/>
      <c r="G13" s="108"/>
      <c r="H13" s="108"/>
      <c r="I13" s="108"/>
      <c r="J13" s="57"/>
      <c r="K13" s="140"/>
      <c r="L13" s="210"/>
      <c r="M13" s="104"/>
      <c r="N13" s="210"/>
    </row>
    <row r="14" spans="1:23" s="1" customFormat="1" ht="13.5" customHeight="1">
      <c r="A14" s="198" t="s">
        <v>11</v>
      </c>
      <c r="B14" s="196"/>
      <c r="C14" s="28" t="s">
        <v>166</v>
      </c>
      <c r="D14" s="10" t="s">
        <v>584</v>
      </c>
      <c r="F14" s="57"/>
      <c r="G14" s="108"/>
      <c r="H14" s="108"/>
      <c r="I14" s="108"/>
      <c r="J14" s="57"/>
      <c r="K14" s="140"/>
      <c r="L14" s="210"/>
      <c r="M14" s="104"/>
      <c r="N14" s="210"/>
    </row>
    <row r="15" spans="1:23" s="1" customFormat="1" ht="13.5" customHeight="1">
      <c r="A15" s="198"/>
      <c r="B15" s="196"/>
      <c r="C15" s="28" t="s">
        <v>166</v>
      </c>
      <c r="D15" s="10" t="s">
        <v>585</v>
      </c>
      <c r="F15" s="57"/>
      <c r="G15" s="108"/>
      <c r="H15" s="108"/>
      <c r="I15" s="108"/>
      <c r="J15" s="57"/>
      <c r="K15" s="140"/>
      <c r="L15" s="210"/>
      <c r="M15" s="104"/>
      <c r="N15" s="210"/>
    </row>
    <row r="16" spans="1:23" s="1" customFormat="1" ht="13.5" customHeight="1">
      <c r="A16" s="198"/>
      <c r="B16" s="196"/>
      <c r="C16" s="28" t="s">
        <v>166</v>
      </c>
      <c r="D16" s="208" t="s">
        <v>586</v>
      </c>
      <c r="E16" s="208"/>
      <c r="F16" s="208"/>
      <c r="G16" s="208"/>
      <c r="H16" s="208"/>
      <c r="I16" s="208"/>
      <c r="J16" s="208"/>
      <c r="K16" s="140"/>
      <c r="L16" s="210"/>
      <c r="M16" s="104"/>
      <c r="N16" s="210"/>
    </row>
    <row r="17" spans="1:14" s="1" customFormat="1" ht="13.5" customHeight="1">
      <c r="A17" s="198"/>
      <c r="B17" s="196"/>
      <c r="C17" s="107"/>
      <c r="D17" s="208"/>
      <c r="E17" s="208"/>
      <c r="F17" s="208"/>
      <c r="G17" s="208"/>
      <c r="H17" s="208"/>
      <c r="I17" s="208"/>
      <c r="J17" s="208"/>
      <c r="K17" s="140"/>
      <c r="L17" s="210"/>
      <c r="M17" s="104"/>
      <c r="N17" s="210"/>
    </row>
    <row r="18" spans="1:14" s="1" customFormat="1" ht="13.5" customHeight="1">
      <c r="A18" s="198"/>
      <c r="B18" s="196"/>
      <c r="C18" s="28" t="s">
        <v>166</v>
      </c>
      <c r="D18" s="10" t="s">
        <v>587</v>
      </c>
      <c r="F18" s="57"/>
      <c r="G18" s="108"/>
      <c r="H18" s="108"/>
      <c r="I18" s="108"/>
      <c r="J18" s="57"/>
      <c r="K18" s="140"/>
      <c r="L18" s="210"/>
      <c r="M18" s="104"/>
      <c r="N18" s="210"/>
    </row>
    <row r="19" spans="1:14" s="1" customFormat="1" ht="13.5" customHeight="1">
      <c r="A19" s="198"/>
      <c r="B19" s="196"/>
      <c r="C19" s="28" t="s">
        <v>166</v>
      </c>
      <c r="D19" s="208" t="s">
        <v>904</v>
      </c>
      <c r="E19" s="208"/>
      <c r="F19" s="208"/>
      <c r="G19" s="208"/>
      <c r="H19" s="208"/>
      <c r="I19" s="208"/>
      <c r="J19" s="208"/>
      <c r="K19" s="140"/>
      <c r="L19" s="210"/>
      <c r="M19" s="104"/>
      <c r="N19" s="210"/>
    </row>
    <row r="20" spans="1:14" s="1" customFormat="1" ht="13.5" customHeight="1">
      <c r="A20" s="198"/>
      <c r="B20" s="196"/>
      <c r="C20" s="107"/>
      <c r="D20" s="208"/>
      <c r="E20" s="208"/>
      <c r="F20" s="208"/>
      <c r="G20" s="208"/>
      <c r="H20" s="208"/>
      <c r="I20" s="208"/>
      <c r="J20" s="208"/>
      <c r="K20" s="140"/>
      <c r="L20" s="210"/>
      <c r="M20" s="104"/>
      <c r="N20" s="210"/>
    </row>
    <row r="21" spans="1:14" s="1" customFormat="1" ht="13.5" customHeight="1">
      <c r="A21" s="198"/>
      <c r="B21" s="196"/>
      <c r="C21" s="28" t="s">
        <v>166</v>
      </c>
      <c r="D21" s="10" t="s">
        <v>588</v>
      </c>
      <c r="F21" s="57"/>
      <c r="G21" s="108"/>
      <c r="H21" s="108"/>
      <c r="I21" s="108"/>
      <c r="J21" s="57"/>
      <c r="K21" s="140"/>
      <c r="L21" s="210"/>
      <c r="M21" s="104"/>
      <c r="N21" s="210"/>
    </row>
    <row r="22" spans="1:14" s="1" customFormat="1" ht="13.5" customHeight="1">
      <c r="A22" s="198"/>
      <c r="B22" s="196"/>
      <c r="C22" s="28" t="s">
        <v>166</v>
      </c>
      <c r="D22" s="208" t="s">
        <v>589</v>
      </c>
      <c r="E22" s="208"/>
      <c r="F22" s="208"/>
      <c r="G22" s="208"/>
      <c r="H22" s="208"/>
      <c r="I22" s="208"/>
      <c r="J22" s="208"/>
      <c r="K22" s="140"/>
      <c r="L22" s="210"/>
      <c r="M22" s="104"/>
      <c r="N22" s="210"/>
    </row>
    <row r="23" spans="1:14" s="1" customFormat="1" ht="13.5" customHeight="1">
      <c r="A23" s="198"/>
      <c r="B23" s="196"/>
      <c r="C23" s="107"/>
      <c r="D23" s="208"/>
      <c r="E23" s="208"/>
      <c r="F23" s="208"/>
      <c r="G23" s="208"/>
      <c r="H23" s="208"/>
      <c r="I23" s="208"/>
      <c r="J23" s="208"/>
      <c r="K23" s="140"/>
      <c r="L23" s="210"/>
      <c r="M23" s="104"/>
      <c r="N23" s="210"/>
    </row>
    <row r="24" spans="1:14" s="1" customFormat="1">
      <c r="A24" s="198"/>
      <c r="B24" s="196"/>
      <c r="C24" s="57" t="s">
        <v>101</v>
      </c>
      <c r="D24" s="115"/>
      <c r="E24" s="30"/>
      <c r="G24" s="57"/>
      <c r="H24" s="57"/>
      <c r="I24" s="57"/>
      <c r="J24" s="57"/>
      <c r="K24" s="57"/>
      <c r="L24" s="210"/>
      <c r="M24" s="104"/>
      <c r="N24" s="210"/>
    </row>
    <row r="25" spans="1:14" s="1" customFormat="1" ht="13.5" customHeight="1">
      <c r="A25" s="198"/>
      <c r="B25" s="196"/>
      <c r="C25" s="28" t="s">
        <v>166</v>
      </c>
      <c r="D25" s="10" t="s">
        <v>582</v>
      </c>
      <c r="F25" s="29"/>
      <c r="G25" s="18"/>
      <c r="H25" s="18"/>
      <c r="I25" s="18"/>
      <c r="J25" s="30"/>
      <c r="K25" s="148"/>
      <c r="L25" s="210"/>
      <c r="M25" s="104"/>
      <c r="N25" s="210"/>
    </row>
    <row r="26" spans="1:14" s="1" customFormat="1" ht="13.5" customHeight="1">
      <c r="A26" s="198"/>
      <c r="B26" s="196"/>
      <c r="C26" s="28" t="s">
        <v>166</v>
      </c>
      <c r="D26" s="208" t="s">
        <v>591</v>
      </c>
      <c r="E26" s="208"/>
      <c r="F26" s="208"/>
      <c r="G26" s="208"/>
      <c r="H26" s="208"/>
      <c r="I26" s="208"/>
      <c r="J26" s="208"/>
      <c r="K26" s="148"/>
      <c r="L26" s="210"/>
      <c r="M26" s="104"/>
      <c r="N26" s="210"/>
    </row>
    <row r="27" spans="1:14" s="1" customFormat="1" ht="13.5" customHeight="1">
      <c r="A27" s="198"/>
      <c r="B27" s="196"/>
      <c r="C27" s="107"/>
      <c r="D27" s="208"/>
      <c r="E27" s="208"/>
      <c r="F27" s="208"/>
      <c r="G27" s="208"/>
      <c r="H27" s="208"/>
      <c r="I27" s="208"/>
      <c r="J27" s="208"/>
      <c r="K27" s="148"/>
      <c r="L27" s="210"/>
      <c r="M27" s="104"/>
      <c r="N27" s="210"/>
    </row>
    <row r="28" spans="1:14" s="1" customFormat="1" ht="13.5" customHeight="1">
      <c r="A28" s="198"/>
      <c r="B28" s="196"/>
      <c r="C28" s="28" t="s">
        <v>166</v>
      </c>
      <c r="D28" s="10" t="s">
        <v>592</v>
      </c>
      <c r="F28" s="30"/>
      <c r="G28" s="18"/>
      <c r="H28" s="18"/>
      <c r="I28" s="18"/>
      <c r="J28" s="30"/>
      <c r="K28" s="148"/>
      <c r="L28" s="210"/>
      <c r="M28" s="104"/>
      <c r="N28" s="210"/>
    </row>
    <row r="29" spans="1:14" s="1" customFormat="1" ht="13.5" customHeight="1">
      <c r="A29" s="212"/>
      <c r="B29" s="197"/>
      <c r="C29" s="42" t="s">
        <v>166</v>
      </c>
      <c r="D29" s="25" t="s">
        <v>590</v>
      </c>
      <c r="E29" s="25"/>
      <c r="F29" s="19"/>
      <c r="G29" s="19"/>
      <c r="H29" s="19"/>
      <c r="I29" s="19"/>
      <c r="J29" s="19"/>
      <c r="K29" s="145"/>
      <c r="L29" s="211"/>
      <c r="M29" s="105"/>
      <c r="N29" s="211"/>
    </row>
    <row r="30" spans="1:14" s="1" customFormat="1">
      <c r="A30" s="2" t="s">
        <v>98</v>
      </c>
      <c r="B30" s="3"/>
      <c r="C30" s="33"/>
      <c r="D30" s="33"/>
      <c r="E30" s="33"/>
      <c r="F30" s="3"/>
      <c r="G30" s="3"/>
      <c r="H30" s="3"/>
      <c r="I30" s="3"/>
      <c r="J30" s="3"/>
      <c r="K30" s="3"/>
      <c r="L30" s="33"/>
      <c r="M30" s="33"/>
      <c r="N30" s="22"/>
    </row>
    <row r="31" spans="1:14" s="1" customFormat="1" ht="19.5">
      <c r="A31" s="3" t="s">
        <v>0</v>
      </c>
      <c r="B31" s="3"/>
      <c r="C31" s="33"/>
      <c r="D31" s="33"/>
      <c r="E31" s="33"/>
      <c r="F31" s="3"/>
      <c r="G31" s="3"/>
      <c r="H31" s="4" t="s">
        <v>943</v>
      </c>
      <c r="I31" s="3"/>
      <c r="J31" s="3"/>
      <c r="K31" s="3"/>
      <c r="L31" s="33"/>
      <c r="M31" s="33"/>
      <c r="N31" s="6" t="str">
        <f>N2</f>
        <v>（主任監督員）</v>
      </c>
    </row>
    <row r="32" spans="1:14" s="1" customFormat="1" ht="18.75" customHeight="1">
      <c r="A32" s="5" t="s">
        <v>1</v>
      </c>
      <c r="B32" s="5" t="s">
        <v>2</v>
      </c>
      <c r="C32" s="201" t="s">
        <v>3</v>
      </c>
      <c r="D32" s="202"/>
      <c r="E32" s="202"/>
      <c r="F32" s="202"/>
      <c r="G32" s="203"/>
      <c r="H32" s="204" t="s">
        <v>5</v>
      </c>
      <c r="I32" s="205"/>
      <c r="J32" s="5" t="s">
        <v>7</v>
      </c>
      <c r="K32" s="204" t="s">
        <v>8</v>
      </c>
      <c r="L32" s="205"/>
      <c r="M32" s="204" t="s">
        <v>9</v>
      </c>
      <c r="N32" s="205"/>
    </row>
    <row r="33" spans="1:14" s="1" customFormat="1" ht="13.5" customHeight="1">
      <c r="A33" s="192" t="s">
        <v>10</v>
      </c>
      <c r="B33" s="195" t="s">
        <v>99</v>
      </c>
      <c r="C33" s="28" t="s">
        <v>166</v>
      </c>
      <c r="D33" s="8" t="s">
        <v>593</v>
      </c>
      <c r="F33" s="45"/>
      <c r="G33" s="45"/>
      <c r="H33" s="45"/>
      <c r="I33" s="45"/>
      <c r="J33" s="45"/>
      <c r="K33" s="135"/>
      <c r="L33" s="209"/>
      <c r="M33" s="103"/>
      <c r="N33" s="209"/>
    </row>
    <row r="34" spans="1:14" s="1" customFormat="1" ht="13.5" customHeight="1">
      <c r="A34" s="193"/>
      <c r="B34" s="196"/>
      <c r="C34" s="28" t="s">
        <v>166</v>
      </c>
      <c r="D34" s="10" t="s">
        <v>594</v>
      </c>
      <c r="F34" s="29"/>
      <c r="G34" s="73"/>
      <c r="H34" s="73"/>
      <c r="I34" s="73"/>
      <c r="J34" s="29"/>
      <c r="K34" s="136"/>
      <c r="L34" s="210"/>
      <c r="M34" s="104"/>
      <c r="N34" s="210"/>
    </row>
    <row r="35" spans="1:14" s="1" customFormat="1" ht="13.5" customHeight="1">
      <c r="A35" s="193"/>
      <c r="B35" s="196"/>
      <c r="C35" s="28" t="s">
        <v>166</v>
      </c>
      <c r="D35" s="10" t="s">
        <v>901</v>
      </c>
      <c r="F35" s="29"/>
      <c r="G35" s="73"/>
      <c r="H35" s="73"/>
      <c r="I35" s="73"/>
      <c r="J35" s="29"/>
      <c r="K35" s="136"/>
      <c r="L35" s="210"/>
      <c r="M35" s="104"/>
      <c r="N35" s="210"/>
    </row>
    <row r="36" spans="1:14" s="1" customFormat="1" ht="13.5" customHeight="1">
      <c r="A36" s="193"/>
      <c r="B36" s="196"/>
      <c r="C36" s="28" t="s">
        <v>166</v>
      </c>
      <c r="D36" s="10" t="s">
        <v>595</v>
      </c>
      <c r="F36" s="29"/>
      <c r="G36" s="73"/>
      <c r="H36" s="73"/>
      <c r="I36" s="73"/>
      <c r="J36" s="29"/>
      <c r="K36" s="136"/>
      <c r="L36" s="210"/>
      <c r="M36" s="104"/>
      <c r="N36" s="210"/>
    </row>
    <row r="37" spans="1:14" s="1" customFormat="1" ht="13.5" customHeight="1">
      <c r="A37" s="193"/>
      <c r="B37" s="196"/>
      <c r="C37" s="28" t="s">
        <v>166</v>
      </c>
      <c r="D37" s="10" t="s">
        <v>596</v>
      </c>
      <c r="F37" s="29"/>
      <c r="G37" s="73"/>
      <c r="H37" s="73"/>
      <c r="I37" s="73"/>
      <c r="J37" s="29"/>
      <c r="K37" s="136"/>
      <c r="L37" s="210"/>
      <c r="M37" s="104"/>
      <c r="N37" s="210"/>
    </row>
    <row r="38" spans="1:14" s="1" customFormat="1">
      <c r="A38" s="193"/>
      <c r="B38" s="196"/>
      <c r="C38" s="57" t="s">
        <v>102</v>
      </c>
      <c r="D38" s="96"/>
      <c r="E38" s="57"/>
      <c r="G38" s="108"/>
      <c r="H38" s="108"/>
      <c r="I38" s="108"/>
      <c r="J38" s="57"/>
      <c r="K38" s="57"/>
      <c r="L38" s="210"/>
      <c r="M38" s="104"/>
      <c r="N38" s="210"/>
    </row>
    <row r="39" spans="1:14" s="1" customFormat="1" ht="13.5" customHeight="1">
      <c r="A39" s="193"/>
      <c r="B39" s="196"/>
      <c r="C39" s="28" t="s">
        <v>166</v>
      </c>
      <c r="D39" s="10" t="s">
        <v>597</v>
      </c>
      <c r="F39" s="29"/>
      <c r="G39" s="18"/>
      <c r="H39" s="18"/>
      <c r="I39" s="18"/>
      <c r="J39" s="30"/>
      <c r="K39" s="148"/>
      <c r="L39" s="210"/>
      <c r="M39" s="104"/>
      <c r="N39" s="210"/>
    </row>
    <row r="40" spans="1:14" s="1" customFormat="1" ht="13.5" customHeight="1">
      <c r="A40" s="193"/>
      <c r="B40" s="196"/>
      <c r="C40" s="28" t="s">
        <v>166</v>
      </c>
      <c r="D40" s="10" t="s">
        <v>598</v>
      </c>
      <c r="F40" s="30"/>
      <c r="G40" s="18"/>
      <c r="H40" s="18"/>
      <c r="I40" s="18"/>
      <c r="J40" s="30"/>
      <c r="K40" s="148"/>
      <c r="L40" s="210"/>
      <c r="M40" s="104"/>
      <c r="N40" s="210"/>
    </row>
    <row r="41" spans="1:14" s="1" customFormat="1" ht="13.5" customHeight="1">
      <c r="A41" s="193"/>
      <c r="B41" s="196"/>
      <c r="C41" s="28" t="s">
        <v>166</v>
      </c>
      <c r="D41" s="10" t="s">
        <v>599</v>
      </c>
      <c r="F41" s="30"/>
      <c r="G41" s="18"/>
      <c r="H41" s="18"/>
      <c r="I41" s="18"/>
      <c r="J41" s="30"/>
      <c r="K41" s="148"/>
      <c r="L41" s="210"/>
      <c r="M41" s="104"/>
      <c r="N41" s="210"/>
    </row>
    <row r="42" spans="1:14" s="1" customFormat="1" ht="13.5" customHeight="1">
      <c r="A42" s="193"/>
      <c r="B42" s="196"/>
      <c r="C42" s="28" t="s">
        <v>166</v>
      </c>
      <c r="D42" s="10" t="s">
        <v>604</v>
      </c>
      <c r="F42" s="30"/>
      <c r="G42" s="18"/>
      <c r="H42" s="18"/>
      <c r="I42" s="18"/>
      <c r="J42" s="30"/>
      <c r="K42" s="148"/>
      <c r="L42" s="210"/>
      <c r="M42" s="104"/>
      <c r="N42" s="210"/>
    </row>
    <row r="43" spans="1:14" s="1" customFormat="1" ht="13.5" customHeight="1">
      <c r="A43" s="193"/>
      <c r="B43" s="196"/>
      <c r="C43" s="28" t="s">
        <v>166</v>
      </c>
      <c r="D43" s="10" t="s">
        <v>600</v>
      </c>
      <c r="F43" s="30"/>
      <c r="G43" s="18"/>
      <c r="H43" s="18"/>
      <c r="I43" s="18"/>
      <c r="J43" s="30"/>
      <c r="K43" s="148"/>
      <c r="L43" s="210"/>
      <c r="M43" s="104"/>
      <c r="N43" s="210"/>
    </row>
    <row r="44" spans="1:14" s="1" customFormat="1" ht="13.5" customHeight="1">
      <c r="A44" s="198" t="s">
        <v>11</v>
      </c>
      <c r="B44" s="196"/>
      <c r="C44" s="28" t="s">
        <v>166</v>
      </c>
      <c r="D44" s="208" t="s">
        <v>601</v>
      </c>
      <c r="E44" s="208"/>
      <c r="F44" s="208"/>
      <c r="G44" s="208"/>
      <c r="H44" s="208"/>
      <c r="I44" s="208"/>
      <c r="J44" s="208"/>
      <c r="K44" s="140"/>
      <c r="L44" s="210"/>
      <c r="M44" s="104"/>
      <c r="N44" s="210"/>
    </row>
    <row r="45" spans="1:14" s="1" customFormat="1" ht="13.5" customHeight="1">
      <c r="A45" s="198"/>
      <c r="B45" s="196"/>
      <c r="C45" s="107"/>
      <c r="D45" s="208"/>
      <c r="E45" s="208"/>
      <c r="F45" s="208"/>
      <c r="G45" s="208"/>
      <c r="H45" s="208"/>
      <c r="I45" s="208"/>
      <c r="J45" s="208"/>
      <c r="K45" s="140"/>
      <c r="L45" s="210"/>
      <c r="M45" s="104"/>
      <c r="N45" s="210"/>
    </row>
    <row r="46" spans="1:14" s="1" customFormat="1" ht="13.5" customHeight="1">
      <c r="A46" s="198"/>
      <c r="B46" s="196"/>
      <c r="C46" s="28" t="s">
        <v>166</v>
      </c>
      <c r="D46" s="10" t="s">
        <v>602</v>
      </c>
      <c r="F46" s="57"/>
      <c r="G46" s="108"/>
      <c r="H46" s="108"/>
      <c r="I46" s="108"/>
      <c r="J46" s="57"/>
      <c r="K46" s="140"/>
      <c r="L46" s="210"/>
      <c r="M46" s="104"/>
      <c r="N46" s="210"/>
    </row>
    <row r="47" spans="1:14" s="1" customFormat="1" ht="13.5" customHeight="1">
      <c r="A47" s="198"/>
      <c r="B47" s="196"/>
      <c r="C47" s="28" t="s">
        <v>166</v>
      </c>
      <c r="D47" s="10" t="s">
        <v>603</v>
      </c>
      <c r="F47" s="57"/>
      <c r="G47" s="108"/>
      <c r="H47" s="108"/>
      <c r="I47" s="108"/>
      <c r="J47" s="57"/>
      <c r="K47" s="140"/>
      <c r="L47" s="210"/>
      <c r="M47" s="104"/>
      <c r="N47" s="210"/>
    </row>
    <row r="48" spans="1:14" s="1" customFormat="1">
      <c r="A48" s="198"/>
      <c r="B48" s="196"/>
      <c r="C48" s="57" t="s">
        <v>103</v>
      </c>
      <c r="D48" s="96"/>
      <c r="E48" s="57"/>
      <c r="G48" s="108"/>
      <c r="H48" s="108"/>
      <c r="I48" s="108"/>
      <c r="J48" s="57"/>
      <c r="K48" s="57"/>
      <c r="L48" s="210"/>
      <c r="M48" s="104"/>
      <c r="N48" s="210"/>
    </row>
    <row r="49" spans="1:25" s="1" customFormat="1" ht="13.5" customHeight="1">
      <c r="A49" s="198"/>
      <c r="B49" s="196"/>
      <c r="C49" s="28" t="s">
        <v>166</v>
      </c>
      <c r="D49" s="10" t="s">
        <v>605</v>
      </c>
      <c r="F49" s="29"/>
      <c r="G49" s="18"/>
      <c r="H49" s="18"/>
      <c r="I49" s="18"/>
      <c r="J49" s="30"/>
      <c r="K49" s="148"/>
      <c r="L49" s="210"/>
      <c r="M49" s="104"/>
      <c r="N49" s="210"/>
    </row>
    <row r="50" spans="1:25" s="1" customFormat="1" ht="13.5" customHeight="1">
      <c r="A50" s="198"/>
      <c r="B50" s="196"/>
      <c r="C50" s="28" t="s">
        <v>166</v>
      </c>
      <c r="D50" s="10" t="s">
        <v>606</v>
      </c>
      <c r="F50" s="29"/>
      <c r="G50" s="18"/>
      <c r="H50" s="18"/>
      <c r="I50" s="18"/>
      <c r="J50" s="30"/>
      <c r="K50" s="148"/>
      <c r="L50" s="210"/>
      <c r="M50" s="104"/>
      <c r="N50" s="210"/>
    </row>
    <row r="51" spans="1:25" s="1" customFormat="1" ht="13.5" customHeight="1">
      <c r="A51" s="198"/>
      <c r="B51" s="196"/>
      <c r="C51" s="28" t="s">
        <v>166</v>
      </c>
      <c r="D51" s="10" t="s">
        <v>905</v>
      </c>
      <c r="F51" s="29"/>
      <c r="G51" s="18"/>
      <c r="H51" s="18"/>
      <c r="I51" s="18"/>
      <c r="J51" s="30"/>
      <c r="K51" s="148"/>
      <c r="L51" s="210"/>
      <c r="M51" s="104"/>
      <c r="N51" s="210"/>
    </row>
    <row r="52" spans="1:25" s="1" customFormat="1" ht="13.5" customHeight="1">
      <c r="A52" s="198"/>
      <c r="B52" s="196"/>
      <c r="C52" s="28" t="s">
        <v>166</v>
      </c>
      <c r="D52" s="10" t="s">
        <v>590</v>
      </c>
      <c r="F52" s="29"/>
      <c r="G52" s="18"/>
      <c r="H52" s="18"/>
      <c r="I52" s="18"/>
      <c r="J52" s="30"/>
      <c r="K52" s="148"/>
      <c r="L52" s="210"/>
      <c r="M52" s="104"/>
      <c r="N52" s="210"/>
    </row>
    <row r="53" spans="1:25" s="1" customFormat="1" ht="13.5" customHeight="1">
      <c r="A53" s="198"/>
      <c r="B53" s="196"/>
      <c r="C53" s="28" t="s">
        <v>166</v>
      </c>
      <c r="D53" s="10" t="s">
        <v>607</v>
      </c>
      <c r="F53" s="10"/>
      <c r="G53" s="108"/>
      <c r="H53" s="108"/>
      <c r="I53" s="108"/>
      <c r="J53" s="57"/>
      <c r="K53" s="140"/>
      <c r="L53" s="210"/>
      <c r="M53" s="104"/>
      <c r="N53" s="210"/>
    </row>
    <row r="54" spans="1:25" s="1" customFormat="1" ht="13.5" customHeight="1">
      <c r="A54" s="198"/>
      <c r="B54" s="196"/>
      <c r="C54" s="28" t="s">
        <v>166</v>
      </c>
      <c r="D54" s="10" t="s">
        <v>608</v>
      </c>
      <c r="F54" s="96"/>
      <c r="G54" s="97"/>
      <c r="H54" s="97"/>
      <c r="I54" s="97"/>
      <c r="J54" s="140"/>
      <c r="K54" s="140"/>
      <c r="L54" s="210"/>
      <c r="M54" s="104"/>
      <c r="N54" s="210"/>
    </row>
    <row r="55" spans="1:25" s="1" customFormat="1">
      <c r="A55" s="198"/>
      <c r="B55" s="196"/>
      <c r="C55" s="107"/>
      <c r="D55" s="115"/>
      <c r="E55" s="115"/>
      <c r="F55" s="10"/>
      <c r="G55" s="108"/>
      <c r="H55" s="108"/>
      <c r="I55" s="108"/>
      <c r="J55" s="57"/>
      <c r="K55" s="57"/>
      <c r="L55" s="210"/>
      <c r="M55" s="104"/>
      <c r="N55" s="210"/>
    </row>
    <row r="56" spans="1:25" s="1" customFormat="1">
      <c r="A56" s="198"/>
      <c r="B56" s="196"/>
      <c r="C56" s="107"/>
      <c r="D56" s="115"/>
      <c r="E56" s="115"/>
      <c r="F56" s="57"/>
      <c r="G56" s="108"/>
      <c r="H56" s="108"/>
      <c r="I56" s="108"/>
      <c r="J56" s="57"/>
      <c r="K56" s="57"/>
      <c r="L56" s="210"/>
      <c r="M56" s="104"/>
      <c r="N56" s="210"/>
    </row>
    <row r="57" spans="1:25" s="1" customFormat="1">
      <c r="A57" s="212"/>
      <c r="B57" s="197"/>
      <c r="C57" s="111"/>
      <c r="D57" s="112"/>
      <c r="E57" s="112"/>
      <c r="F57" s="25"/>
      <c r="G57" s="109"/>
      <c r="H57" s="109"/>
      <c r="I57" s="109"/>
      <c r="J57" s="144"/>
      <c r="K57" s="144"/>
      <c r="L57" s="211"/>
      <c r="M57" s="105"/>
      <c r="N57" s="211"/>
    </row>
    <row r="58" spans="1:25" s="1" customFormat="1">
      <c r="A58" s="2" t="s">
        <v>98</v>
      </c>
      <c r="B58" s="3"/>
      <c r="C58" s="33"/>
      <c r="D58" s="33"/>
      <c r="E58" s="33"/>
      <c r="F58" s="3"/>
      <c r="G58" s="3"/>
      <c r="H58" s="3"/>
      <c r="I58" s="3"/>
      <c r="J58" s="3"/>
      <c r="K58" s="3"/>
      <c r="L58" s="33"/>
      <c r="M58" s="33"/>
      <c r="N58" s="22"/>
    </row>
    <row r="59" spans="1:25" s="1" customFormat="1" ht="19.5">
      <c r="A59" s="3" t="s">
        <v>0</v>
      </c>
      <c r="B59" s="3"/>
      <c r="C59" s="33"/>
      <c r="D59" s="33"/>
      <c r="E59" s="33"/>
      <c r="F59" s="3"/>
      <c r="G59" s="3"/>
      <c r="H59" s="4" t="s">
        <v>14</v>
      </c>
      <c r="I59" s="3"/>
      <c r="J59" s="3"/>
      <c r="K59" s="3"/>
      <c r="L59" s="33"/>
      <c r="M59" s="33"/>
      <c r="N59" s="6" t="str">
        <f>N31</f>
        <v>（主任監督員）</v>
      </c>
    </row>
    <row r="60" spans="1:25" s="1" customFormat="1" ht="18.75" customHeight="1">
      <c r="A60" s="5" t="s">
        <v>1</v>
      </c>
      <c r="B60" s="5" t="s">
        <v>2</v>
      </c>
      <c r="C60" s="201" t="s">
        <v>3</v>
      </c>
      <c r="D60" s="202"/>
      <c r="E60" s="202"/>
      <c r="F60" s="202"/>
      <c r="G60" s="203"/>
      <c r="H60" s="204" t="s">
        <v>5</v>
      </c>
      <c r="I60" s="205"/>
      <c r="J60" s="86" t="s">
        <v>7</v>
      </c>
      <c r="K60" s="204" t="s">
        <v>8</v>
      </c>
      <c r="L60" s="205"/>
      <c r="M60" s="204" t="s">
        <v>9</v>
      </c>
      <c r="N60" s="205"/>
    </row>
    <row r="61" spans="1:25" s="1" customFormat="1">
      <c r="A61" s="192" t="s">
        <v>10</v>
      </c>
      <c r="B61" s="195" t="s">
        <v>99</v>
      </c>
      <c r="C61" s="107"/>
      <c r="D61" s="115"/>
      <c r="E61" s="115"/>
      <c r="F61" s="46"/>
      <c r="G61" s="46"/>
      <c r="H61" s="46"/>
      <c r="I61" s="46"/>
      <c r="J61" s="46"/>
      <c r="K61" s="17"/>
      <c r="L61" s="209"/>
      <c r="M61" s="103"/>
      <c r="N61" s="209"/>
    </row>
    <row r="62" spans="1:25" s="1" customFormat="1">
      <c r="A62" s="193"/>
      <c r="B62" s="196"/>
      <c r="C62" s="107"/>
      <c r="D62" s="115"/>
      <c r="E62" s="115"/>
      <c r="F62" s="33"/>
      <c r="G62" s="33"/>
      <c r="H62" s="41" t="s">
        <v>181</v>
      </c>
      <c r="I62" s="160" t="s">
        <v>182</v>
      </c>
      <c r="J62" s="41" t="s">
        <v>183</v>
      </c>
      <c r="K62" s="57"/>
      <c r="L62" s="210"/>
      <c r="M62" s="104"/>
      <c r="N62" s="210"/>
    </row>
    <row r="63" spans="1:25" s="1" customFormat="1">
      <c r="A63" s="193"/>
      <c r="B63" s="196"/>
      <c r="C63" s="107"/>
      <c r="D63" s="115"/>
      <c r="E63" s="115"/>
      <c r="F63" s="10" t="s">
        <v>22</v>
      </c>
      <c r="G63" s="34"/>
      <c r="H63" s="6">
        <f>Q64</f>
        <v>0</v>
      </c>
      <c r="I63" s="156">
        <f>S64</f>
        <v>0</v>
      </c>
      <c r="J63" s="47">
        <f>U64</f>
        <v>0</v>
      </c>
      <c r="K63" s="57"/>
      <c r="L63" s="210"/>
      <c r="M63" s="104"/>
      <c r="N63" s="210"/>
      <c r="P63" s="36"/>
      <c r="Q63" s="36"/>
      <c r="R63" s="36"/>
      <c r="S63" s="36"/>
      <c r="T63" s="36"/>
      <c r="U63" s="36"/>
      <c r="V63" s="36"/>
      <c r="W63" s="36"/>
      <c r="X63" s="37" t="s">
        <v>176</v>
      </c>
      <c r="Y63" s="36"/>
    </row>
    <row r="64" spans="1:25" s="1" customFormat="1">
      <c r="A64" s="193"/>
      <c r="B64" s="196"/>
      <c r="C64" s="107"/>
      <c r="D64" s="115"/>
      <c r="E64" s="115"/>
      <c r="F64" s="10" t="s">
        <v>141</v>
      </c>
      <c r="G64" s="57"/>
      <c r="H64" s="57"/>
      <c r="I64" s="57"/>
      <c r="J64" s="57"/>
      <c r="K64" s="57"/>
      <c r="L64" s="210"/>
      <c r="M64" s="104"/>
      <c r="N64" s="210"/>
      <c r="P64" s="36" t="s">
        <v>181</v>
      </c>
      <c r="Q64" s="37">
        <f>COUNTIF($C33:$C55,P64)+COUNTIF($C4:$C29,P64)</f>
        <v>0</v>
      </c>
      <c r="R64" s="36" t="s">
        <v>182</v>
      </c>
      <c r="S64" s="37">
        <f>COUNTIF($C33:$C56,R64)+COUNTIF($C4:$C29,R64)</f>
        <v>0</v>
      </c>
      <c r="T64" s="36" t="s">
        <v>183</v>
      </c>
      <c r="U64" s="37">
        <f>COUNTIF($C33:$C56,T64)+COUNTIF($C4:$C29,T64)</f>
        <v>0</v>
      </c>
      <c r="V64" s="36" t="s">
        <v>178</v>
      </c>
      <c r="W64" s="38">
        <f>IF(Q64+S64+U64=0,0,ROUND((Q64+S64*0.5)/(Q64+S64+U64),3))</f>
        <v>0</v>
      </c>
      <c r="X64" s="36">
        <f>IF(W64="","",ROUND(W64*100,1))</f>
        <v>0</v>
      </c>
      <c r="Y64" s="39" t="str">
        <f>IF(X64&lt;60,"d",IF(X64&lt;80,"c",IF(X64&lt;90,"b","a")))</f>
        <v>d</v>
      </c>
    </row>
    <row r="65" spans="1:14" s="1" customFormat="1">
      <c r="A65" s="193"/>
      <c r="B65" s="196"/>
      <c r="C65" s="107"/>
      <c r="D65" s="115"/>
      <c r="E65" s="115"/>
      <c r="F65" s="10" t="s">
        <v>142</v>
      </c>
      <c r="G65" s="132"/>
      <c r="H65" s="132"/>
      <c r="I65" s="132"/>
      <c r="J65" s="57"/>
      <c r="K65" s="57"/>
      <c r="L65" s="210"/>
      <c r="M65" s="104"/>
      <c r="N65" s="210"/>
    </row>
    <row r="66" spans="1:14" s="1" customFormat="1">
      <c r="A66" s="193"/>
      <c r="B66" s="196"/>
      <c r="C66" s="107"/>
      <c r="D66" s="115"/>
      <c r="E66" s="115"/>
      <c r="F66" s="24" t="s">
        <v>900</v>
      </c>
      <c r="G66" s="132"/>
      <c r="H66" s="132"/>
      <c r="I66" s="132"/>
      <c r="J66" s="57"/>
      <c r="K66" s="57"/>
      <c r="L66" s="210"/>
      <c r="M66" s="104"/>
      <c r="N66" s="210"/>
    </row>
    <row r="67" spans="1:14" s="1" customFormat="1">
      <c r="A67" s="193"/>
      <c r="B67" s="196"/>
      <c r="C67" s="107"/>
      <c r="D67" s="115"/>
      <c r="E67" s="115"/>
      <c r="F67" s="10" t="s">
        <v>859</v>
      </c>
      <c r="G67" s="132"/>
      <c r="H67" s="132"/>
      <c r="I67" s="132"/>
      <c r="J67" s="57"/>
      <c r="K67" s="57"/>
      <c r="L67" s="210"/>
      <c r="M67" s="104"/>
      <c r="N67" s="210"/>
    </row>
    <row r="68" spans="1:14" s="1" customFormat="1">
      <c r="A68" s="193"/>
      <c r="B68" s="196"/>
      <c r="C68" s="107"/>
      <c r="D68" s="115"/>
      <c r="E68" s="115"/>
      <c r="F68" s="10" t="str">
        <f>"評価値＝(　"&amp;TEXT(Q64+S64*0.5,"0.0")&amp;"　)評価数／(　"&amp;TEXT(Q64+S64+U64,"0.0")&amp;"　)対象評価項目数＝（　"&amp;TEXT(X64,0)&amp;"　）％"</f>
        <v>評価値＝(　0.0　)評価数／(　0.0　)対象評価項目数＝（　0　）％</v>
      </c>
      <c r="G68" s="132"/>
      <c r="H68" s="132"/>
      <c r="I68" s="132"/>
      <c r="J68" s="57"/>
      <c r="K68" s="57"/>
      <c r="L68" s="210"/>
      <c r="M68" s="104"/>
      <c r="N68" s="210"/>
    </row>
    <row r="69" spans="1:14" s="1" customFormat="1">
      <c r="A69" s="193"/>
      <c r="B69" s="196"/>
      <c r="C69" s="107"/>
      <c r="D69" s="115"/>
      <c r="E69" s="115"/>
      <c r="F69" s="10" t="s">
        <v>21</v>
      </c>
      <c r="G69" s="108"/>
      <c r="H69" s="108"/>
      <c r="I69" s="108"/>
      <c r="J69" s="57"/>
      <c r="K69" s="57"/>
      <c r="L69" s="210"/>
      <c r="M69" s="104"/>
      <c r="N69" s="210"/>
    </row>
    <row r="70" spans="1:14" s="1" customFormat="1">
      <c r="A70" s="193"/>
      <c r="B70" s="196"/>
      <c r="C70" s="107"/>
      <c r="D70" s="115"/>
      <c r="E70" s="115"/>
      <c r="F70" s="10" t="s">
        <v>848</v>
      </c>
      <c r="G70" s="108"/>
      <c r="H70" s="108"/>
      <c r="I70" s="108"/>
      <c r="J70" s="57"/>
      <c r="K70" s="57"/>
      <c r="L70" s="210"/>
      <c r="M70" s="104"/>
      <c r="N70" s="210"/>
    </row>
    <row r="71" spans="1:14" s="1" customFormat="1">
      <c r="A71" s="198" t="s">
        <v>11</v>
      </c>
      <c r="B71" s="196"/>
      <c r="C71" s="107"/>
      <c r="D71" s="115"/>
      <c r="E71" s="115"/>
      <c r="F71" s="10" t="s">
        <v>849</v>
      </c>
      <c r="G71" s="108"/>
      <c r="H71" s="108"/>
      <c r="I71" s="108"/>
      <c r="J71" s="57"/>
      <c r="K71" s="57"/>
      <c r="L71" s="210"/>
      <c r="M71" s="104"/>
      <c r="N71" s="210"/>
    </row>
    <row r="72" spans="1:14" s="1" customFormat="1">
      <c r="A72" s="198"/>
      <c r="B72" s="196"/>
      <c r="C72" s="107"/>
      <c r="D72" s="115"/>
      <c r="E72" s="115"/>
      <c r="F72" s="10" t="s">
        <v>850</v>
      </c>
      <c r="G72" s="108"/>
      <c r="H72" s="108"/>
      <c r="I72" s="108"/>
      <c r="J72" s="57"/>
      <c r="K72" s="57"/>
      <c r="L72" s="210"/>
      <c r="M72" s="104"/>
      <c r="N72" s="210"/>
    </row>
    <row r="73" spans="1:14" s="1" customFormat="1">
      <c r="A73" s="198"/>
      <c r="B73" s="196"/>
      <c r="C73" s="107"/>
      <c r="D73" s="115"/>
      <c r="E73" s="115"/>
      <c r="F73" s="10"/>
      <c r="G73" s="108"/>
      <c r="H73" s="108"/>
      <c r="I73" s="108"/>
      <c r="J73" s="57"/>
      <c r="K73" s="57"/>
      <c r="L73" s="210"/>
      <c r="M73" s="104"/>
      <c r="N73" s="210"/>
    </row>
    <row r="74" spans="1:14" s="1" customFormat="1">
      <c r="A74" s="198"/>
      <c r="B74" s="196"/>
      <c r="C74" s="107"/>
      <c r="D74" s="115"/>
      <c r="E74" s="115"/>
      <c r="F74" s="10"/>
      <c r="G74" s="108"/>
      <c r="H74" s="108"/>
      <c r="I74" s="108"/>
      <c r="J74" s="57"/>
      <c r="K74" s="57"/>
      <c r="L74" s="210"/>
      <c r="M74" s="104"/>
      <c r="N74" s="210"/>
    </row>
    <row r="75" spans="1:14" s="1" customFormat="1">
      <c r="A75" s="198"/>
      <c r="B75" s="196"/>
      <c r="C75" s="107"/>
      <c r="D75" s="115"/>
      <c r="E75" s="115"/>
      <c r="F75" s="57"/>
      <c r="G75" s="108"/>
      <c r="H75" s="108"/>
      <c r="I75" s="108"/>
      <c r="J75" s="57"/>
      <c r="K75" s="57"/>
      <c r="L75" s="210"/>
      <c r="M75" s="104"/>
      <c r="N75" s="210"/>
    </row>
    <row r="76" spans="1:14" s="1" customFormat="1">
      <c r="A76" s="198"/>
      <c r="B76" s="196"/>
      <c r="C76" s="107"/>
      <c r="D76" s="115"/>
      <c r="E76" s="115"/>
      <c r="F76" s="57"/>
      <c r="G76" s="108"/>
      <c r="H76" s="108"/>
      <c r="I76" s="108"/>
      <c r="J76" s="57"/>
      <c r="K76" s="57"/>
      <c r="L76" s="210"/>
      <c r="M76" s="104"/>
      <c r="N76" s="210"/>
    </row>
    <row r="77" spans="1:14" s="1" customFormat="1">
      <c r="A77" s="198"/>
      <c r="B77" s="196"/>
      <c r="C77" s="107"/>
      <c r="D77" s="115"/>
      <c r="E77" s="115"/>
      <c r="F77" s="57"/>
      <c r="G77" s="108"/>
      <c r="H77" s="108"/>
      <c r="I77" s="108"/>
      <c r="J77" s="57"/>
      <c r="K77" s="57"/>
      <c r="L77" s="210"/>
      <c r="M77" s="104"/>
      <c r="N77" s="210"/>
    </row>
    <row r="78" spans="1:14" s="1" customFormat="1">
      <c r="A78" s="198"/>
      <c r="B78" s="196"/>
      <c r="C78" s="107"/>
      <c r="D78" s="115"/>
      <c r="E78" s="115"/>
      <c r="F78" s="57"/>
      <c r="G78" s="108"/>
      <c r="H78" s="108"/>
      <c r="I78" s="108"/>
      <c r="J78" s="57"/>
      <c r="K78" s="57"/>
      <c r="L78" s="210"/>
      <c r="M78" s="104"/>
      <c r="N78" s="210"/>
    </row>
    <row r="79" spans="1:14" s="1" customFormat="1">
      <c r="A79" s="198"/>
      <c r="B79" s="196"/>
      <c r="C79" s="107"/>
      <c r="D79" s="115"/>
      <c r="E79" s="115"/>
      <c r="F79" s="10"/>
      <c r="G79" s="108"/>
      <c r="H79" s="108"/>
      <c r="I79" s="108"/>
      <c r="J79" s="57"/>
      <c r="K79" s="57"/>
      <c r="L79" s="210"/>
      <c r="M79" s="104"/>
      <c r="N79" s="210"/>
    </row>
    <row r="80" spans="1:14" s="1" customFormat="1">
      <c r="A80" s="198"/>
      <c r="B80" s="196"/>
      <c r="C80" s="107"/>
      <c r="D80" s="115"/>
      <c r="E80" s="115"/>
      <c r="F80" s="10"/>
      <c r="G80" s="108"/>
      <c r="H80" s="108"/>
      <c r="I80" s="108"/>
      <c r="J80" s="57"/>
      <c r="K80" s="57"/>
      <c r="L80" s="210"/>
      <c r="M80" s="104"/>
      <c r="N80" s="210"/>
    </row>
    <row r="81" spans="1:14" s="1" customFormat="1">
      <c r="A81" s="198"/>
      <c r="B81" s="196"/>
      <c r="C81" s="107"/>
      <c r="D81" s="115"/>
      <c r="E81" s="115"/>
      <c r="F81" s="57"/>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212"/>
      <c r="B83" s="197"/>
      <c r="C83" s="111"/>
      <c r="D83" s="112"/>
      <c r="E83" s="112"/>
      <c r="F83" s="25"/>
      <c r="G83" s="109"/>
      <c r="H83" s="109"/>
      <c r="I83" s="109"/>
      <c r="J83" s="144"/>
      <c r="K83" s="144"/>
      <c r="L83" s="211"/>
      <c r="M83" s="105"/>
      <c r="N83" s="211"/>
    </row>
  </sheetData>
  <mergeCells count="38">
    <mergeCell ref="M3:N3"/>
    <mergeCell ref="A4:A13"/>
    <mergeCell ref="B4:B29"/>
    <mergeCell ref="L4:L7"/>
    <mergeCell ref="N4:N7"/>
    <mergeCell ref="L8:L29"/>
    <mergeCell ref="N8:N29"/>
    <mergeCell ref="A14:A29"/>
    <mergeCell ref="C3:G3"/>
    <mergeCell ref="H3:I3"/>
    <mergeCell ref="D16:J17"/>
    <mergeCell ref="D19:J20"/>
    <mergeCell ref="D22:J23"/>
    <mergeCell ref="D26:J27"/>
    <mergeCell ref="K3:L3"/>
    <mergeCell ref="M32:N32"/>
    <mergeCell ref="A33:A43"/>
    <mergeCell ref="B33:B57"/>
    <mergeCell ref="L33:L37"/>
    <mergeCell ref="N33:N37"/>
    <mergeCell ref="L38:L57"/>
    <mergeCell ref="N38:N57"/>
    <mergeCell ref="A44:A57"/>
    <mergeCell ref="K32:L32"/>
    <mergeCell ref="C32:G32"/>
    <mergeCell ref="H32:I32"/>
    <mergeCell ref="D44:J45"/>
    <mergeCell ref="K60:L60"/>
    <mergeCell ref="M60:N60"/>
    <mergeCell ref="A61:A70"/>
    <mergeCell ref="B61:B83"/>
    <mergeCell ref="L61:L64"/>
    <mergeCell ref="N61:N64"/>
    <mergeCell ref="L65:L83"/>
    <mergeCell ref="N65:N83"/>
    <mergeCell ref="A71:A83"/>
    <mergeCell ref="C60:G60"/>
    <mergeCell ref="H60:I60"/>
  </mergeCells>
  <phoneticPr fontId="1"/>
  <dataValidations count="2">
    <dataValidation type="list" allowBlank="1" showInputMessage="1" showErrorMessage="1" sqref="M8 M4">
      <formula1>"・,〇"</formula1>
    </dataValidation>
    <dataValidation type="list" allowBlank="1" showInputMessage="1" showErrorMessage="1" sqref="C7:C9 C11:C16 C18:C19 C21:C22 C25:C26 C28:C29 C33:C37 C39:C44 C46:C47 C49:C54">
      <formula1>"・,〇,×"</formula1>
    </dataValidation>
  </dataValidations>
  <pageMargins left="0.7" right="0.7" top="0.75" bottom="0.75" header="0.3" footer="0.3"/>
  <pageSetup paperSize="9" scale="99" orientation="landscape" r:id="rId1"/>
  <rowBreaks count="2" manualBreakCount="2">
    <brk id="29" max="13" man="1"/>
    <brk id="57" max="1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view="pageBreakPreview" topLeftCell="A25" zoomScaleNormal="140" zoomScaleSheetLayoutView="100" workbookViewId="0">
      <selection activeCell="H31" sqref="H31"/>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104</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IF(OR(M4="〇",M8="〇"),"e",IF(OR(K4="〇",K8="〇"),"d",Y36))</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86"/>
      <c r="L3" s="87" t="s">
        <v>8</v>
      </c>
      <c r="M3" s="86"/>
      <c r="N3" s="87" t="s">
        <v>9</v>
      </c>
    </row>
    <row r="4" spans="1:23" s="1" customFormat="1" ht="18.75" customHeight="1">
      <c r="A4" s="192" t="s">
        <v>10</v>
      </c>
      <c r="B4" s="195" t="s">
        <v>105</v>
      </c>
      <c r="C4" s="7" t="s">
        <v>16</v>
      </c>
      <c r="D4" s="99"/>
      <c r="E4" s="99"/>
      <c r="F4" s="46"/>
      <c r="G4" s="8"/>
      <c r="H4" s="8"/>
      <c r="I4" s="8"/>
      <c r="J4" s="8"/>
      <c r="K4" s="8"/>
      <c r="L4" s="209"/>
      <c r="M4" s="80" t="s">
        <v>166</v>
      </c>
      <c r="N4" s="209" t="s">
        <v>167</v>
      </c>
    </row>
    <row r="5" spans="1:23" s="1" customFormat="1">
      <c r="A5" s="193"/>
      <c r="B5" s="196"/>
      <c r="C5" s="2" t="s">
        <v>13</v>
      </c>
      <c r="D5" s="115"/>
      <c r="E5" s="115"/>
      <c r="G5" s="9"/>
      <c r="H5" s="9"/>
      <c r="I5" s="9"/>
      <c r="J5" s="10"/>
      <c r="K5" s="10"/>
      <c r="L5" s="210"/>
      <c r="M5" s="104"/>
      <c r="N5" s="210"/>
    </row>
    <row r="6" spans="1:23" s="1" customFormat="1">
      <c r="A6" s="193"/>
      <c r="B6" s="196"/>
      <c r="C6" s="108" t="s">
        <v>106</v>
      </c>
      <c r="D6" s="115"/>
      <c r="E6" s="115"/>
      <c r="G6" s="108"/>
      <c r="H6" s="108"/>
      <c r="I6" s="108"/>
      <c r="J6" s="57"/>
      <c r="K6" s="57"/>
      <c r="L6" s="210"/>
      <c r="M6" s="104"/>
      <c r="N6" s="210"/>
    </row>
    <row r="7" spans="1:23" s="1" customFormat="1" ht="13.5" customHeight="1">
      <c r="A7" s="193"/>
      <c r="B7" s="196"/>
      <c r="C7" s="28" t="s">
        <v>166</v>
      </c>
      <c r="D7" s="10" t="s">
        <v>609</v>
      </c>
      <c r="F7" s="69"/>
      <c r="G7" s="18"/>
      <c r="H7" s="18"/>
      <c r="I7" s="18"/>
      <c r="J7" s="30"/>
      <c r="K7" s="148"/>
      <c r="L7" s="210"/>
      <c r="M7" s="105"/>
      <c r="N7" s="211"/>
    </row>
    <row r="8" spans="1:23" s="1" customFormat="1" ht="13.5" customHeight="1">
      <c r="A8" s="193"/>
      <c r="B8" s="196"/>
      <c r="C8" s="28" t="s">
        <v>166</v>
      </c>
      <c r="D8" s="10" t="s">
        <v>907</v>
      </c>
      <c r="F8" s="10"/>
      <c r="G8" s="18"/>
      <c r="H8" s="18"/>
      <c r="I8" s="18"/>
      <c r="J8" s="30"/>
      <c r="K8" s="148"/>
      <c r="L8" s="210"/>
      <c r="M8" s="80" t="s">
        <v>166</v>
      </c>
      <c r="N8" s="209" t="s">
        <v>168</v>
      </c>
    </row>
    <row r="9" spans="1:23" s="1" customFormat="1" ht="13.5" customHeight="1">
      <c r="A9" s="193"/>
      <c r="B9" s="196"/>
      <c r="C9" s="28" t="s">
        <v>166</v>
      </c>
      <c r="D9" s="10" t="s">
        <v>610</v>
      </c>
      <c r="F9" s="10"/>
      <c r="G9" s="18"/>
      <c r="H9" s="18"/>
      <c r="I9" s="18"/>
      <c r="J9" s="30"/>
      <c r="K9" s="148"/>
      <c r="L9" s="210"/>
      <c r="M9" s="104"/>
      <c r="N9" s="210"/>
    </row>
    <row r="10" spans="1:23" s="1" customFormat="1" ht="13.5" customHeight="1">
      <c r="A10" s="193"/>
      <c r="B10" s="196"/>
      <c r="C10" s="28" t="s">
        <v>166</v>
      </c>
      <c r="D10" s="10" t="s">
        <v>611</v>
      </c>
      <c r="F10" s="10"/>
      <c r="G10" s="18"/>
      <c r="H10" s="18"/>
      <c r="I10" s="18"/>
      <c r="J10" s="30"/>
      <c r="K10" s="148"/>
      <c r="L10" s="210"/>
      <c r="M10" s="104"/>
      <c r="N10" s="210"/>
    </row>
    <row r="11" spans="1:23" s="1" customFormat="1" ht="13.5" customHeight="1">
      <c r="A11" s="193"/>
      <c r="B11" s="196"/>
      <c r="C11" s="28" t="s">
        <v>166</v>
      </c>
      <c r="D11" s="10" t="s">
        <v>612</v>
      </c>
      <c r="F11" s="10"/>
      <c r="G11" s="108"/>
      <c r="H11" s="108"/>
      <c r="I11" s="108"/>
      <c r="J11" s="57"/>
      <c r="K11" s="140"/>
      <c r="L11" s="210"/>
      <c r="M11" s="104"/>
      <c r="N11" s="210"/>
    </row>
    <row r="12" spans="1:23" s="1" customFormat="1">
      <c r="A12" s="193"/>
      <c r="B12" s="196"/>
      <c r="C12" s="57" t="s">
        <v>107</v>
      </c>
      <c r="D12" s="115"/>
      <c r="E12" s="30"/>
      <c r="G12" s="108"/>
      <c r="H12" s="108"/>
      <c r="I12" s="108"/>
      <c r="J12" s="57"/>
      <c r="K12" s="57"/>
      <c r="L12" s="210"/>
      <c r="M12" s="104"/>
      <c r="N12" s="210"/>
    </row>
    <row r="13" spans="1:23" s="1" customFormat="1" ht="13.5" customHeight="1">
      <c r="A13" s="193"/>
      <c r="B13" s="196"/>
      <c r="C13" s="28" t="s">
        <v>166</v>
      </c>
      <c r="D13" s="10" t="s">
        <v>613</v>
      </c>
      <c r="F13" s="10"/>
      <c r="G13" s="18"/>
      <c r="H13" s="18"/>
      <c r="I13" s="18"/>
      <c r="J13" s="30"/>
      <c r="K13" s="148"/>
      <c r="L13" s="210"/>
      <c r="M13" s="104"/>
      <c r="N13" s="210"/>
    </row>
    <row r="14" spans="1:23" s="1" customFormat="1" ht="13.5" customHeight="1">
      <c r="A14" s="193"/>
      <c r="B14" s="196"/>
      <c r="C14" s="28" t="s">
        <v>166</v>
      </c>
      <c r="D14" s="10" t="s">
        <v>614</v>
      </c>
      <c r="F14" s="10"/>
      <c r="G14" s="18"/>
      <c r="H14" s="18"/>
      <c r="I14" s="18"/>
      <c r="J14" s="30"/>
      <c r="K14" s="148"/>
      <c r="L14" s="210"/>
      <c r="M14" s="104"/>
      <c r="N14" s="210"/>
    </row>
    <row r="15" spans="1:23" s="1" customFormat="1" ht="13.5" customHeight="1">
      <c r="A15" s="198" t="s">
        <v>11</v>
      </c>
      <c r="B15" s="196"/>
      <c r="C15" s="28" t="s">
        <v>166</v>
      </c>
      <c r="D15" s="10" t="s">
        <v>908</v>
      </c>
      <c r="F15" s="10"/>
      <c r="G15" s="108"/>
      <c r="H15" s="108"/>
      <c r="I15" s="108"/>
      <c r="J15" s="57"/>
      <c r="K15" s="140"/>
      <c r="L15" s="210"/>
      <c r="M15" s="104"/>
      <c r="N15" s="210"/>
    </row>
    <row r="16" spans="1:23" s="1" customFormat="1" ht="13.5" customHeight="1">
      <c r="A16" s="198"/>
      <c r="B16" s="196"/>
      <c r="C16" s="28" t="s">
        <v>166</v>
      </c>
      <c r="D16" s="10" t="s">
        <v>615</v>
      </c>
      <c r="F16" s="10"/>
      <c r="G16" s="108"/>
      <c r="H16" s="108"/>
      <c r="I16" s="108"/>
      <c r="J16" s="57"/>
      <c r="K16" s="140"/>
      <c r="L16" s="210"/>
      <c r="M16" s="104"/>
      <c r="N16" s="210"/>
    </row>
    <row r="17" spans="1:14" s="1" customFormat="1" ht="13.5" customHeight="1">
      <c r="A17" s="198"/>
      <c r="B17" s="196"/>
      <c r="C17" s="28" t="s">
        <v>166</v>
      </c>
      <c r="D17" s="10" t="s">
        <v>909</v>
      </c>
      <c r="F17" s="10"/>
      <c r="G17" s="108"/>
      <c r="H17" s="108"/>
      <c r="I17" s="108"/>
      <c r="J17" s="57"/>
      <c r="K17" s="140"/>
      <c r="L17" s="210"/>
      <c r="M17" s="104"/>
      <c r="N17" s="210"/>
    </row>
    <row r="18" spans="1:14" s="1" customFormat="1">
      <c r="A18" s="198"/>
      <c r="B18" s="196"/>
      <c r="C18" s="57" t="s">
        <v>108</v>
      </c>
      <c r="D18" s="115"/>
      <c r="E18" s="30"/>
      <c r="G18" s="108"/>
      <c r="H18" s="108"/>
      <c r="I18" s="108"/>
      <c r="J18" s="57"/>
      <c r="K18" s="57"/>
      <c r="L18" s="210"/>
      <c r="M18" s="104"/>
      <c r="N18" s="210"/>
    </row>
    <row r="19" spans="1:14" s="1" customFormat="1" ht="13.5" customHeight="1">
      <c r="A19" s="198"/>
      <c r="B19" s="196"/>
      <c r="C19" s="28" t="s">
        <v>166</v>
      </c>
      <c r="D19" s="10" t="s">
        <v>616</v>
      </c>
      <c r="F19" s="29"/>
      <c r="G19" s="18"/>
      <c r="H19" s="18"/>
      <c r="I19" s="18"/>
      <c r="J19" s="30"/>
      <c r="K19" s="148"/>
      <c r="L19" s="210"/>
      <c r="M19" s="104"/>
      <c r="N19" s="210"/>
    </row>
    <row r="20" spans="1:14" s="1" customFormat="1" ht="13.5" customHeight="1">
      <c r="A20" s="198"/>
      <c r="B20" s="196"/>
      <c r="C20" s="28" t="s">
        <v>166</v>
      </c>
      <c r="D20" s="10" t="s">
        <v>617</v>
      </c>
      <c r="F20" s="30"/>
      <c r="G20" s="18"/>
      <c r="H20" s="18"/>
      <c r="I20" s="18"/>
      <c r="J20" s="30"/>
      <c r="K20" s="148"/>
      <c r="L20" s="210"/>
      <c r="M20" s="104"/>
      <c r="N20" s="210"/>
    </row>
    <row r="21" spans="1:14" s="1" customFormat="1" ht="13.5" customHeight="1">
      <c r="A21" s="198"/>
      <c r="B21" s="196"/>
      <c r="C21" s="28" t="s">
        <v>166</v>
      </c>
      <c r="D21" s="10" t="s">
        <v>618</v>
      </c>
      <c r="F21" s="30"/>
      <c r="G21" s="18"/>
      <c r="H21" s="18"/>
      <c r="I21" s="18"/>
      <c r="J21" s="30"/>
      <c r="K21" s="148"/>
      <c r="L21" s="210"/>
      <c r="M21" s="104"/>
      <c r="N21" s="210"/>
    </row>
    <row r="22" spans="1:14" s="1" customFormat="1" ht="13.5" customHeight="1">
      <c r="A22" s="198"/>
      <c r="B22" s="196"/>
      <c r="C22" s="28" t="s">
        <v>166</v>
      </c>
      <c r="D22" s="10" t="s">
        <v>910</v>
      </c>
      <c r="F22" s="30"/>
      <c r="G22" s="18"/>
      <c r="H22" s="18"/>
      <c r="I22" s="18"/>
      <c r="J22" s="30"/>
      <c r="K22" s="148"/>
      <c r="L22" s="210"/>
      <c r="M22" s="104"/>
      <c r="N22" s="210"/>
    </row>
    <row r="23" spans="1:14" s="1" customFormat="1" ht="13.5" customHeight="1">
      <c r="A23" s="198"/>
      <c r="B23" s="196"/>
      <c r="C23" s="28" t="s">
        <v>166</v>
      </c>
      <c r="D23" s="10" t="s">
        <v>911</v>
      </c>
      <c r="F23" s="57"/>
      <c r="G23" s="108"/>
      <c r="H23" s="108"/>
      <c r="I23" s="108"/>
      <c r="J23" s="57"/>
      <c r="K23" s="140"/>
      <c r="L23" s="210"/>
      <c r="M23" s="104"/>
      <c r="N23" s="210"/>
    </row>
    <row r="24" spans="1:14" s="1" customFormat="1">
      <c r="A24" s="198"/>
      <c r="B24" s="196"/>
      <c r="C24" s="57" t="s">
        <v>109</v>
      </c>
      <c r="D24" s="115"/>
      <c r="E24" s="30"/>
      <c r="G24" s="102"/>
      <c r="H24" s="102"/>
      <c r="I24" s="102"/>
      <c r="J24" s="34"/>
      <c r="K24" s="34"/>
      <c r="L24" s="210"/>
      <c r="M24" s="104"/>
      <c r="N24" s="210"/>
    </row>
    <row r="25" spans="1:14" s="1" customFormat="1" ht="13.5" customHeight="1">
      <c r="A25" s="198"/>
      <c r="B25" s="196"/>
      <c r="C25" s="28" t="s">
        <v>166</v>
      </c>
      <c r="D25" s="10" t="s">
        <v>425</v>
      </c>
      <c r="F25" s="10"/>
      <c r="G25" s="18"/>
      <c r="H25" s="18"/>
      <c r="I25" s="18"/>
      <c r="J25" s="30"/>
      <c r="K25" s="148"/>
      <c r="L25" s="210"/>
      <c r="M25" s="104"/>
      <c r="N25" s="210"/>
    </row>
    <row r="26" spans="1:14" s="1" customFormat="1" ht="13.5" customHeight="1">
      <c r="A26" s="198"/>
      <c r="B26" s="196"/>
      <c r="C26" s="28" t="s">
        <v>166</v>
      </c>
      <c r="D26" s="10" t="s">
        <v>619</v>
      </c>
      <c r="F26" s="10"/>
      <c r="G26" s="18"/>
      <c r="H26" s="18"/>
      <c r="I26" s="18"/>
      <c r="J26" s="30"/>
      <c r="K26" s="148"/>
      <c r="L26" s="210"/>
      <c r="M26" s="104"/>
      <c r="N26" s="210"/>
    </row>
    <row r="27" spans="1:14" s="1" customFormat="1" ht="13.5" customHeight="1">
      <c r="A27" s="198"/>
      <c r="B27" s="196"/>
      <c r="C27" s="28" t="s">
        <v>166</v>
      </c>
      <c r="D27" s="10" t="s">
        <v>620</v>
      </c>
      <c r="F27" s="10"/>
      <c r="G27" s="18"/>
      <c r="H27" s="18"/>
      <c r="I27" s="18"/>
      <c r="J27" s="30"/>
      <c r="K27" s="148"/>
      <c r="L27" s="210"/>
      <c r="M27" s="104"/>
      <c r="N27" s="210"/>
    </row>
    <row r="28" spans="1:14" s="1" customFormat="1" ht="13.5" customHeight="1">
      <c r="A28" s="198"/>
      <c r="B28" s="196"/>
      <c r="C28" s="28" t="s">
        <v>166</v>
      </c>
      <c r="D28" s="10" t="s">
        <v>621</v>
      </c>
      <c r="F28" s="10"/>
      <c r="G28" s="108"/>
      <c r="H28" s="108"/>
      <c r="I28" s="108"/>
      <c r="J28" s="57"/>
      <c r="K28" s="57"/>
      <c r="L28" s="210"/>
      <c r="M28" s="104"/>
      <c r="N28" s="210"/>
    </row>
    <row r="29" spans="1:14" s="1" customFormat="1">
      <c r="A29" s="212"/>
      <c r="B29" s="197"/>
      <c r="C29" s="111"/>
      <c r="D29" s="112"/>
      <c r="E29" s="112"/>
      <c r="F29" s="25"/>
      <c r="G29" s="109"/>
      <c r="H29" s="109"/>
      <c r="I29" s="109"/>
      <c r="J29" s="144"/>
      <c r="K29" s="144"/>
      <c r="L29" s="211"/>
      <c r="M29" s="105"/>
      <c r="N29" s="211"/>
    </row>
    <row r="30" spans="1:14" s="1" customFormat="1">
      <c r="A30" s="2" t="s">
        <v>104</v>
      </c>
      <c r="B30" s="3"/>
      <c r="C30" s="33"/>
      <c r="D30" s="33"/>
      <c r="E30" s="33"/>
      <c r="F30" s="3"/>
      <c r="G30" s="3"/>
      <c r="H30" s="3"/>
      <c r="I30" s="3"/>
      <c r="J30" s="3"/>
      <c r="K30" s="3"/>
      <c r="L30" s="33"/>
      <c r="M30" s="33"/>
      <c r="N30" s="22"/>
    </row>
    <row r="31" spans="1:14" s="1" customFormat="1" ht="19.5">
      <c r="A31" s="3" t="s">
        <v>0</v>
      </c>
      <c r="B31" s="3"/>
      <c r="C31" s="33"/>
      <c r="D31" s="33"/>
      <c r="E31" s="33"/>
      <c r="F31" s="3"/>
      <c r="G31" s="3"/>
      <c r="H31" s="4" t="s">
        <v>943</v>
      </c>
      <c r="I31" s="3"/>
      <c r="J31" s="3"/>
      <c r="K31" s="3"/>
      <c r="L31" s="33"/>
      <c r="M31" s="33"/>
      <c r="N31" s="6" t="str">
        <f>N2</f>
        <v>（主任監督員）</v>
      </c>
    </row>
    <row r="32" spans="1:14" s="1" customFormat="1" ht="18.75" customHeight="1">
      <c r="A32" s="5" t="s">
        <v>1</v>
      </c>
      <c r="B32" s="5" t="s">
        <v>2</v>
      </c>
      <c r="C32" s="201" t="s">
        <v>3</v>
      </c>
      <c r="D32" s="202"/>
      <c r="E32" s="202"/>
      <c r="F32" s="202"/>
      <c r="G32" s="203"/>
      <c r="H32" s="204" t="s">
        <v>5</v>
      </c>
      <c r="I32" s="205"/>
      <c r="J32" s="86" t="s">
        <v>7</v>
      </c>
      <c r="K32" s="204" t="s">
        <v>8</v>
      </c>
      <c r="L32" s="205"/>
      <c r="M32" s="86"/>
      <c r="N32" s="87" t="s">
        <v>9</v>
      </c>
    </row>
    <row r="33" spans="1:25" s="1" customFormat="1">
      <c r="A33" s="192" t="s">
        <v>10</v>
      </c>
      <c r="B33" s="195" t="s">
        <v>105</v>
      </c>
      <c r="C33" s="107"/>
      <c r="D33" s="115"/>
      <c r="E33" s="115"/>
      <c r="F33" s="10"/>
      <c r="G33" s="8"/>
      <c r="H33" s="8"/>
      <c r="I33" s="8"/>
      <c r="J33" s="8"/>
      <c r="K33" s="8"/>
      <c r="L33" s="209"/>
      <c r="M33" s="103"/>
      <c r="N33" s="209"/>
    </row>
    <row r="34" spans="1:25" s="1" customFormat="1">
      <c r="A34" s="193"/>
      <c r="B34" s="196"/>
      <c r="C34" s="107"/>
      <c r="D34" s="115"/>
      <c r="E34" s="115"/>
      <c r="F34" s="3"/>
      <c r="G34" s="3"/>
      <c r="H34" s="41" t="s">
        <v>181</v>
      </c>
      <c r="I34" s="160" t="s">
        <v>182</v>
      </c>
      <c r="J34" s="41" t="s">
        <v>183</v>
      </c>
      <c r="K34" s="10"/>
      <c r="L34" s="210"/>
      <c r="M34" s="104"/>
      <c r="N34" s="210"/>
    </row>
    <row r="35" spans="1:25" s="1" customFormat="1">
      <c r="A35" s="193"/>
      <c r="B35" s="196"/>
      <c r="C35" s="107"/>
      <c r="D35" s="115"/>
      <c r="E35" s="115"/>
      <c r="F35" s="10" t="s">
        <v>22</v>
      </c>
      <c r="G35" s="10"/>
      <c r="H35" s="6">
        <f>Q36</f>
        <v>0</v>
      </c>
      <c r="I35" s="156">
        <f>S36</f>
        <v>0</v>
      </c>
      <c r="J35" s="47">
        <f>U36</f>
        <v>0</v>
      </c>
      <c r="K35" s="57"/>
      <c r="L35" s="210"/>
      <c r="M35" s="104"/>
      <c r="N35" s="210"/>
      <c r="P35" s="36"/>
      <c r="Q35" s="36"/>
      <c r="R35" s="36"/>
      <c r="S35" s="36"/>
      <c r="T35" s="36"/>
      <c r="U35" s="36"/>
      <c r="V35" s="36"/>
      <c r="W35" s="36"/>
      <c r="X35" s="37" t="s">
        <v>176</v>
      </c>
      <c r="Y35" s="36"/>
    </row>
    <row r="36" spans="1:25" s="1" customFormat="1">
      <c r="A36" s="193"/>
      <c r="B36" s="196"/>
      <c r="C36" s="107"/>
      <c r="D36" s="115"/>
      <c r="E36" s="115"/>
      <c r="F36" s="10" t="s">
        <v>141</v>
      </c>
      <c r="G36" s="57"/>
      <c r="H36" s="57"/>
      <c r="I36" s="57"/>
      <c r="J36" s="57"/>
      <c r="K36" s="57"/>
      <c r="L36" s="210"/>
      <c r="M36" s="104"/>
      <c r="N36" s="210"/>
      <c r="P36" s="36" t="s">
        <v>181</v>
      </c>
      <c r="Q36" s="37">
        <f>COUNTIF($C5:$C29,P36)</f>
        <v>0</v>
      </c>
      <c r="R36" s="36" t="s">
        <v>182</v>
      </c>
      <c r="S36" s="37">
        <f>COUNTIF($C5:$C29,R36)</f>
        <v>0</v>
      </c>
      <c r="T36" s="36" t="s">
        <v>183</v>
      </c>
      <c r="U36" s="37">
        <f>COUNTIF($C5:$C29,T36)</f>
        <v>0</v>
      </c>
      <c r="V36" s="36" t="s">
        <v>178</v>
      </c>
      <c r="W36" s="38">
        <f>IF(Q36+S36+U36=0,0,ROUND((Q36+S36*0.5)/(Q36+S36+U36),3))</f>
        <v>0</v>
      </c>
      <c r="X36" s="36">
        <f>IF(W36="","",ROUND(W36*100,1))</f>
        <v>0</v>
      </c>
      <c r="Y36" s="39" t="str">
        <f>IF(X36&lt;60,"d",IF(X36&lt;80,"c",IF(X36&lt;90,"b","a")))</f>
        <v>d</v>
      </c>
    </row>
    <row r="37" spans="1:25" s="1" customFormat="1">
      <c r="A37" s="193"/>
      <c r="B37" s="196"/>
      <c r="C37" s="107"/>
      <c r="D37" s="115"/>
      <c r="E37" s="115"/>
      <c r="F37" s="10" t="s">
        <v>142</v>
      </c>
      <c r="G37" s="57"/>
      <c r="H37" s="57"/>
      <c r="I37" s="57"/>
      <c r="J37" s="57"/>
      <c r="K37" s="57"/>
      <c r="L37" s="210"/>
      <c r="M37" s="104"/>
      <c r="N37" s="210"/>
    </row>
    <row r="38" spans="1:25" s="1" customFormat="1">
      <c r="A38" s="193"/>
      <c r="B38" s="196"/>
      <c r="C38" s="107"/>
      <c r="D38" s="115"/>
      <c r="E38" s="115"/>
      <c r="F38" s="24" t="s">
        <v>906</v>
      </c>
      <c r="G38" s="132"/>
      <c r="H38" s="132"/>
      <c r="I38" s="132"/>
      <c r="J38" s="132"/>
      <c r="K38" s="57"/>
      <c r="L38" s="210"/>
      <c r="M38" s="104"/>
      <c r="N38" s="210"/>
    </row>
    <row r="39" spans="1:25" s="1" customFormat="1">
      <c r="A39" s="193"/>
      <c r="B39" s="196"/>
      <c r="C39" s="107"/>
      <c r="D39" s="115"/>
      <c r="E39" s="115"/>
      <c r="F39" s="10" t="s">
        <v>859</v>
      </c>
      <c r="G39" s="132"/>
      <c r="H39" s="132"/>
      <c r="I39" s="132"/>
      <c r="J39" s="132"/>
      <c r="K39" s="57"/>
      <c r="L39" s="210"/>
      <c r="M39" s="104"/>
      <c r="N39" s="210"/>
    </row>
    <row r="40" spans="1:25" s="1" customFormat="1">
      <c r="A40" s="193"/>
      <c r="B40" s="196"/>
      <c r="C40" s="107"/>
      <c r="D40" s="115"/>
      <c r="E40" s="115"/>
      <c r="F40" s="10" t="str">
        <f>"評価値＝(　"&amp;TEXT(Q36+S36*0.5,"0.0")&amp;"　)評価数／(　"&amp;TEXT(Q36+S36+U36,"0.0")&amp;"　)対象評価項目数＝（　"&amp;TEXT(X36,0)&amp;"　）％"</f>
        <v>評価値＝(　0.0　)評価数／(　0.0　)対象評価項目数＝（　0　）％</v>
      </c>
      <c r="G40" s="132"/>
      <c r="H40" s="132"/>
      <c r="I40" s="132"/>
      <c r="J40" s="57"/>
      <c r="K40" s="57"/>
      <c r="L40" s="210"/>
      <c r="M40" s="104"/>
      <c r="N40" s="210"/>
    </row>
    <row r="41" spans="1:25" s="1" customFormat="1">
      <c r="A41" s="193"/>
      <c r="B41" s="196"/>
      <c r="C41" s="107"/>
      <c r="D41" s="115"/>
      <c r="E41" s="115"/>
      <c r="F41" s="10" t="s">
        <v>21</v>
      </c>
      <c r="G41" s="132"/>
      <c r="H41" s="132"/>
      <c r="I41" s="132"/>
      <c r="J41" s="57"/>
      <c r="K41" s="57"/>
      <c r="L41" s="210"/>
      <c r="M41" s="104"/>
      <c r="N41" s="210"/>
    </row>
    <row r="42" spans="1:25" s="1" customFormat="1">
      <c r="A42" s="193"/>
      <c r="B42" s="196"/>
      <c r="C42" s="107"/>
      <c r="D42" s="115"/>
      <c r="E42" s="115"/>
      <c r="F42" s="10" t="s">
        <v>848</v>
      </c>
      <c r="G42" s="108"/>
      <c r="H42" s="108"/>
      <c r="I42" s="108"/>
      <c r="J42" s="57"/>
      <c r="K42" s="57"/>
      <c r="L42" s="210"/>
      <c r="M42" s="104"/>
      <c r="N42" s="210"/>
    </row>
    <row r="43" spans="1:25" s="1" customFormat="1">
      <c r="A43" s="198" t="s">
        <v>11</v>
      </c>
      <c r="B43" s="196"/>
      <c r="C43" s="107"/>
      <c r="D43" s="115"/>
      <c r="E43" s="115"/>
      <c r="F43" s="10" t="s">
        <v>849</v>
      </c>
      <c r="G43" s="108"/>
      <c r="H43" s="108"/>
      <c r="I43" s="108"/>
      <c r="J43" s="57"/>
      <c r="K43" s="57"/>
      <c r="L43" s="210"/>
      <c r="M43" s="104"/>
      <c r="N43" s="210"/>
    </row>
    <row r="44" spans="1:25" s="1" customFormat="1">
      <c r="A44" s="198"/>
      <c r="B44" s="196"/>
      <c r="C44" s="107"/>
      <c r="D44" s="115"/>
      <c r="E44" s="115"/>
      <c r="F44" s="10" t="s">
        <v>850</v>
      </c>
      <c r="G44" s="108"/>
      <c r="H44" s="108"/>
      <c r="I44" s="108"/>
      <c r="J44" s="57"/>
      <c r="K44" s="57"/>
      <c r="L44" s="210"/>
      <c r="M44" s="104"/>
      <c r="N44" s="210"/>
    </row>
    <row r="45" spans="1:25" s="1" customFormat="1">
      <c r="A45" s="198"/>
      <c r="B45" s="196"/>
      <c r="C45" s="107"/>
      <c r="D45" s="115"/>
      <c r="E45" s="115"/>
      <c r="F45" s="10"/>
      <c r="G45" s="108"/>
      <c r="H45" s="108"/>
      <c r="I45" s="108"/>
      <c r="J45" s="57"/>
      <c r="K45" s="57"/>
      <c r="L45" s="210"/>
      <c r="M45" s="104"/>
      <c r="N45" s="210"/>
    </row>
    <row r="46" spans="1:25" s="1" customFormat="1">
      <c r="A46" s="198"/>
      <c r="B46" s="196"/>
      <c r="C46" s="107"/>
      <c r="D46" s="115"/>
      <c r="E46" s="115"/>
      <c r="F46" s="10"/>
      <c r="G46" s="108"/>
      <c r="H46" s="108"/>
      <c r="I46" s="108"/>
      <c r="J46" s="57"/>
      <c r="K46" s="57"/>
      <c r="L46" s="210"/>
      <c r="M46" s="104"/>
      <c r="N46" s="210"/>
    </row>
    <row r="47" spans="1:25" s="1" customFormat="1">
      <c r="A47" s="198"/>
      <c r="B47" s="196"/>
      <c r="C47" s="107"/>
      <c r="D47" s="115"/>
      <c r="E47" s="115"/>
      <c r="F47" s="10"/>
      <c r="G47" s="108"/>
      <c r="H47" s="108"/>
      <c r="I47" s="108"/>
      <c r="J47" s="57"/>
      <c r="K47" s="57"/>
      <c r="L47" s="210"/>
      <c r="M47" s="104"/>
      <c r="N47" s="210"/>
    </row>
    <row r="48" spans="1:25" s="1" customFormat="1">
      <c r="A48" s="198"/>
      <c r="B48" s="196"/>
      <c r="C48" s="107"/>
      <c r="D48" s="115"/>
      <c r="E48" s="115"/>
      <c r="F48" s="57"/>
      <c r="G48" s="108"/>
      <c r="H48" s="108"/>
      <c r="I48" s="108"/>
      <c r="J48" s="57"/>
      <c r="K48" s="57"/>
      <c r="L48" s="210"/>
      <c r="M48" s="104"/>
      <c r="N48" s="210"/>
    </row>
    <row r="49" spans="1:14" s="1" customFormat="1">
      <c r="A49" s="198"/>
      <c r="B49" s="196"/>
      <c r="C49" s="107"/>
      <c r="D49" s="115"/>
      <c r="E49" s="115"/>
      <c r="F49" s="10"/>
      <c r="G49" s="108"/>
      <c r="H49" s="108"/>
      <c r="I49" s="108"/>
      <c r="J49" s="57"/>
      <c r="K49" s="57"/>
      <c r="L49" s="210"/>
      <c r="M49" s="104"/>
      <c r="N49" s="210"/>
    </row>
    <row r="50" spans="1:14" s="1" customFormat="1">
      <c r="A50" s="198"/>
      <c r="B50" s="196"/>
      <c r="C50" s="107"/>
      <c r="D50" s="115"/>
      <c r="E50" s="115"/>
      <c r="F50" s="57"/>
      <c r="G50" s="108"/>
      <c r="H50" s="108"/>
      <c r="I50" s="108"/>
      <c r="J50" s="57"/>
      <c r="K50" s="57"/>
      <c r="L50" s="210"/>
      <c r="M50" s="104"/>
      <c r="N50" s="210"/>
    </row>
    <row r="51" spans="1:14" s="1" customFormat="1">
      <c r="A51" s="198"/>
      <c r="B51" s="196"/>
      <c r="C51" s="107"/>
      <c r="D51" s="115"/>
      <c r="E51" s="115"/>
      <c r="F51" s="10"/>
      <c r="G51" s="108"/>
      <c r="H51" s="108"/>
      <c r="I51" s="108"/>
      <c r="J51" s="57"/>
      <c r="K51" s="57"/>
      <c r="L51" s="210"/>
      <c r="M51" s="104"/>
      <c r="N51" s="210"/>
    </row>
    <row r="52" spans="1:14" s="1" customFormat="1">
      <c r="A52" s="198"/>
      <c r="B52" s="196"/>
      <c r="C52" s="107"/>
      <c r="D52" s="115"/>
      <c r="E52" s="115"/>
      <c r="F52" s="10"/>
      <c r="G52" s="108"/>
      <c r="H52" s="108"/>
      <c r="I52" s="108"/>
      <c r="J52" s="57"/>
      <c r="K52" s="57"/>
      <c r="L52" s="210"/>
      <c r="M52" s="104"/>
      <c r="N52" s="210"/>
    </row>
    <row r="53" spans="1:14" s="1" customFormat="1">
      <c r="A53" s="198"/>
      <c r="B53" s="196"/>
      <c r="C53" s="107"/>
      <c r="D53" s="115"/>
      <c r="E53" s="115"/>
      <c r="F53" s="10"/>
      <c r="G53" s="108"/>
      <c r="H53" s="108"/>
      <c r="I53" s="108"/>
      <c r="J53" s="57"/>
      <c r="K53" s="57"/>
      <c r="L53" s="210"/>
      <c r="M53" s="104"/>
      <c r="N53" s="210"/>
    </row>
    <row r="54" spans="1:14" s="1" customFormat="1">
      <c r="A54" s="198"/>
      <c r="B54" s="196"/>
      <c r="C54" s="107"/>
      <c r="D54" s="115"/>
      <c r="E54" s="115"/>
      <c r="F54" s="10"/>
      <c r="G54" s="108"/>
      <c r="H54" s="108"/>
      <c r="I54" s="108"/>
      <c r="J54" s="57"/>
      <c r="K54" s="57"/>
      <c r="L54" s="210"/>
      <c r="M54" s="104"/>
      <c r="N54" s="210"/>
    </row>
    <row r="55" spans="1:14" s="1" customFormat="1">
      <c r="A55" s="212"/>
      <c r="B55" s="197"/>
      <c r="C55" s="111"/>
      <c r="D55" s="112"/>
      <c r="E55" s="112"/>
      <c r="F55" s="25"/>
      <c r="G55" s="109"/>
      <c r="H55" s="109"/>
      <c r="I55" s="109"/>
      <c r="J55" s="109"/>
      <c r="K55" s="144"/>
      <c r="L55" s="211"/>
      <c r="M55" s="105"/>
      <c r="N55" s="211"/>
    </row>
  </sheetData>
  <mergeCells count="19">
    <mergeCell ref="L37:L55"/>
    <mergeCell ref="N37:N55"/>
    <mergeCell ref="A43:A55"/>
    <mergeCell ref="A4:A14"/>
    <mergeCell ref="B4:B29"/>
    <mergeCell ref="L4:L7"/>
    <mergeCell ref="N4:N7"/>
    <mergeCell ref="L8:L29"/>
    <mergeCell ref="N8:N29"/>
    <mergeCell ref="A15:A29"/>
    <mergeCell ref="K32:L32"/>
    <mergeCell ref="A33:A42"/>
    <mergeCell ref="B33:B55"/>
    <mergeCell ref="L33:L36"/>
    <mergeCell ref="C3:G3"/>
    <mergeCell ref="H3:I3"/>
    <mergeCell ref="C32:G32"/>
    <mergeCell ref="H32:I32"/>
    <mergeCell ref="N33:N36"/>
  </mergeCells>
  <phoneticPr fontId="1"/>
  <dataValidations count="2">
    <dataValidation type="list" allowBlank="1" showInputMessage="1" showErrorMessage="1" sqref="M8 M4">
      <formula1>"・,〇"</formula1>
    </dataValidation>
    <dataValidation type="list" allowBlank="1" showInputMessage="1" showErrorMessage="1" sqref="C7:C11 C13:C17 C19:C23 C25:C28">
      <formula1>"・,〇,×"</formula1>
    </dataValidation>
  </dataValidations>
  <pageMargins left="0.7" right="0.7" top="0.75" bottom="0.75" header="0.3" footer="0.3"/>
  <pageSetup paperSize="9" scale="99" orientation="landscape" r:id="rId1"/>
  <rowBreaks count="1" manualBreakCount="1">
    <brk id="29" max="1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view="pageBreakPreview" topLeftCell="A13" zoomScaleNormal="140" zoomScaleSheetLayoutView="100" workbookViewId="0">
      <selection activeCell="H35" sqref="H35"/>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110</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IF(OR(M4="〇",M8="〇"),"e",IF(OR(K4="〇",K8="〇"),"d",Y104))</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111</v>
      </c>
      <c r="C4" s="7" t="s">
        <v>16</v>
      </c>
      <c r="D4" s="99"/>
      <c r="E4" s="99"/>
      <c r="F4" s="46"/>
      <c r="G4" s="8"/>
      <c r="H4" s="8"/>
      <c r="I4" s="8"/>
      <c r="J4" s="8"/>
      <c r="K4" s="16"/>
      <c r="L4" s="209"/>
      <c r="M4" s="80" t="s">
        <v>166</v>
      </c>
      <c r="N4" s="209" t="s">
        <v>167</v>
      </c>
    </row>
    <row r="5" spans="1:23" s="1" customFormat="1">
      <c r="A5" s="193"/>
      <c r="B5" s="196"/>
      <c r="C5" s="2" t="s">
        <v>13</v>
      </c>
      <c r="D5" s="115"/>
      <c r="E5" s="115"/>
      <c r="G5" s="9"/>
      <c r="H5" s="9"/>
      <c r="I5" s="9"/>
      <c r="J5" s="10"/>
      <c r="K5" s="140"/>
      <c r="L5" s="210"/>
      <c r="M5" s="104"/>
      <c r="N5" s="210"/>
    </row>
    <row r="6" spans="1:23" s="1" customFormat="1">
      <c r="A6" s="193"/>
      <c r="B6" s="196"/>
      <c r="C6" s="108" t="s">
        <v>15</v>
      </c>
      <c r="D6" s="115"/>
      <c r="E6" s="115"/>
      <c r="G6" s="108"/>
      <c r="H6" s="108"/>
      <c r="I6" s="108"/>
      <c r="J6" s="57"/>
      <c r="K6" s="140"/>
      <c r="L6" s="210"/>
      <c r="M6" s="104"/>
      <c r="N6" s="210"/>
    </row>
    <row r="7" spans="1:23" s="1" customFormat="1" ht="13.5" customHeight="1">
      <c r="A7" s="193"/>
      <c r="B7" s="196"/>
      <c r="C7" s="28" t="s">
        <v>166</v>
      </c>
      <c r="D7" s="10" t="s">
        <v>405</v>
      </c>
      <c r="F7" s="60"/>
      <c r="G7" s="18"/>
      <c r="H7" s="18"/>
      <c r="I7" s="18"/>
      <c r="J7" s="30"/>
      <c r="K7" s="140"/>
      <c r="L7" s="210"/>
      <c r="M7" s="105"/>
      <c r="N7" s="211"/>
    </row>
    <row r="8" spans="1:23" s="1" customFormat="1" ht="13.5" customHeight="1">
      <c r="A8" s="193"/>
      <c r="B8" s="196"/>
      <c r="C8" s="28" t="s">
        <v>166</v>
      </c>
      <c r="D8" s="10" t="s">
        <v>912</v>
      </c>
      <c r="F8" s="57"/>
      <c r="G8" s="108"/>
      <c r="H8" s="108"/>
      <c r="I8" s="108"/>
      <c r="J8" s="57"/>
      <c r="K8" s="140"/>
      <c r="L8" s="210"/>
      <c r="M8" s="80" t="s">
        <v>166</v>
      </c>
      <c r="N8" s="209" t="s">
        <v>168</v>
      </c>
    </row>
    <row r="9" spans="1:23" s="1" customFormat="1" ht="13.5" customHeight="1">
      <c r="A9" s="193"/>
      <c r="B9" s="196"/>
      <c r="C9" s="28" t="s">
        <v>166</v>
      </c>
      <c r="D9" s="10" t="s">
        <v>622</v>
      </c>
      <c r="F9" s="57"/>
      <c r="G9" s="108"/>
      <c r="H9" s="108"/>
      <c r="I9" s="108"/>
      <c r="J9" s="57"/>
      <c r="K9" s="140"/>
      <c r="L9" s="210"/>
      <c r="M9" s="104"/>
      <c r="N9" s="210"/>
    </row>
    <row r="10" spans="1:23" s="1" customFormat="1" ht="13.5" customHeight="1">
      <c r="A10" s="193"/>
      <c r="B10" s="196"/>
      <c r="C10" s="28" t="s">
        <v>166</v>
      </c>
      <c r="D10" s="208" t="s">
        <v>623</v>
      </c>
      <c r="E10" s="208"/>
      <c r="F10" s="208"/>
      <c r="G10" s="208"/>
      <c r="H10" s="208"/>
      <c r="I10" s="208"/>
      <c r="J10" s="208"/>
      <c r="K10" s="140"/>
      <c r="L10" s="210"/>
      <c r="M10" s="104"/>
      <c r="N10" s="210"/>
    </row>
    <row r="11" spans="1:23" s="1" customFormat="1" ht="13.5" customHeight="1">
      <c r="A11" s="193"/>
      <c r="B11" s="196"/>
      <c r="C11" s="107"/>
      <c r="D11" s="208"/>
      <c r="E11" s="208"/>
      <c r="F11" s="208"/>
      <c r="G11" s="208"/>
      <c r="H11" s="208"/>
      <c r="I11" s="208"/>
      <c r="J11" s="208"/>
      <c r="K11" s="140"/>
      <c r="L11" s="210"/>
      <c r="M11" s="104"/>
      <c r="N11" s="210"/>
    </row>
    <row r="12" spans="1:23" s="1" customFormat="1" ht="13.5" customHeight="1">
      <c r="A12" s="193"/>
      <c r="B12" s="196"/>
      <c r="C12" s="28" t="s">
        <v>166</v>
      </c>
      <c r="D12" s="10" t="s">
        <v>624</v>
      </c>
      <c r="F12" s="57"/>
      <c r="G12" s="108"/>
      <c r="H12" s="108"/>
      <c r="I12" s="108"/>
      <c r="J12" s="57"/>
      <c r="K12" s="140"/>
      <c r="L12" s="210"/>
      <c r="M12" s="104"/>
      <c r="N12" s="210"/>
    </row>
    <row r="13" spans="1:23" s="1" customFormat="1" ht="13.5" customHeight="1">
      <c r="A13" s="193"/>
      <c r="B13" s="196"/>
      <c r="C13" s="28" t="s">
        <v>166</v>
      </c>
      <c r="D13" s="208" t="s">
        <v>633</v>
      </c>
      <c r="E13" s="208"/>
      <c r="F13" s="208"/>
      <c r="G13" s="208"/>
      <c r="H13" s="208"/>
      <c r="I13" s="208"/>
      <c r="J13" s="208"/>
      <c r="K13" s="140"/>
      <c r="L13" s="210"/>
      <c r="M13" s="104"/>
      <c r="N13" s="210"/>
    </row>
    <row r="14" spans="1:23" s="1" customFormat="1" ht="13.5" customHeight="1">
      <c r="A14" s="193"/>
      <c r="B14" s="196"/>
      <c r="C14" s="107"/>
      <c r="D14" s="208"/>
      <c r="E14" s="208"/>
      <c r="F14" s="208"/>
      <c r="G14" s="208"/>
      <c r="H14" s="208"/>
      <c r="I14" s="208"/>
      <c r="J14" s="208"/>
      <c r="K14" s="140"/>
      <c r="L14" s="210"/>
      <c r="M14" s="104"/>
      <c r="N14" s="210"/>
    </row>
    <row r="15" spans="1:23" s="1" customFormat="1" ht="13.5" customHeight="1">
      <c r="A15" s="193"/>
      <c r="B15" s="196"/>
      <c r="C15" s="28" t="s">
        <v>166</v>
      </c>
      <c r="D15" s="208" t="s">
        <v>625</v>
      </c>
      <c r="E15" s="208"/>
      <c r="F15" s="208"/>
      <c r="G15" s="208"/>
      <c r="H15" s="208"/>
      <c r="I15" s="208"/>
      <c r="J15" s="208"/>
      <c r="K15" s="140"/>
      <c r="L15" s="210"/>
      <c r="M15" s="104"/>
      <c r="N15" s="210"/>
    </row>
    <row r="16" spans="1:23" s="1" customFormat="1" ht="13.5" customHeight="1">
      <c r="A16" s="95"/>
      <c r="B16" s="196"/>
      <c r="C16" s="107"/>
      <c r="D16" s="208"/>
      <c r="E16" s="208"/>
      <c r="F16" s="208"/>
      <c r="G16" s="208"/>
      <c r="H16" s="208"/>
      <c r="I16" s="208"/>
      <c r="J16" s="208"/>
      <c r="K16" s="140"/>
      <c r="L16" s="210"/>
      <c r="M16" s="104"/>
      <c r="N16" s="210"/>
    </row>
    <row r="17" spans="1:14" s="1" customFormat="1" ht="13.5" customHeight="1">
      <c r="A17" s="198" t="s">
        <v>11</v>
      </c>
      <c r="B17" s="196"/>
      <c r="C17" s="28" t="s">
        <v>166</v>
      </c>
      <c r="D17" s="10" t="s">
        <v>153</v>
      </c>
      <c r="F17" s="57"/>
      <c r="G17" s="108"/>
      <c r="H17" s="108"/>
      <c r="I17" s="108"/>
      <c r="J17" s="57"/>
      <c r="K17" s="140"/>
      <c r="L17" s="210"/>
      <c r="M17" s="104"/>
      <c r="N17" s="210"/>
    </row>
    <row r="18" spans="1:14" s="1" customFormat="1" ht="13.5" customHeight="1">
      <c r="A18" s="198"/>
      <c r="B18" s="196"/>
      <c r="C18" s="28" t="s">
        <v>166</v>
      </c>
      <c r="D18" s="10" t="s">
        <v>626</v>
      </c>
      <c r="F18" s="57"/>
      <c r="G18" s="108"/>
      <c r="H18" s="108"/>
      <c r="I18" s="108"/>
      <c r="J18" s="57"/>
      <c r="K18" s="140"/>
      <c r="L18" s="210"/>
      <c r="M18" s="104"/>
      <c r="N18" s="210"/>
    </row>
    <row r="19" spans="1:14" s="1" customFormat="1" ht="13.5" customHeight="1">
      <c r="A19" s="198"/>
      <c r="B19" s="196"/>
      <c r="C19" s="28" t="s">
        <v>166</v>
      </c>
      <c r="D19" s="10" t="s">
        <v>627</v>
      </c>
      <c r="F19" s="57"/>
      <c r="G19" s="108"/>
      <c r="H19" s="108"/>
      <c r="I19" s="108"/>
      <c r="J19" s="57"/>
      <c r="K19" s="140"/>
      <c r="L19" s="210"/>
      <c r="M19" s="104"/>
      <c r="N19" s="210"/>
    </row>
    <row r="20" spans="1:14" s="1" customFormat="1" ht="13.5" customHeight="1">
      <c r="A20" s="198"/>
      <c r="B20" s="196"/>
      <c r="C20" s="28" t="s">
        <v>166</v>
      </c>
      <c r="D20" s="208" t="s">
        <v>389</v>
      </c>
      <c r="E20" s="208"/>
      <c r="F20" s="208"/>
      <c r="G20" s="208"/>
      <c r="H20" s="208"/>
      <c r="I20" s="208"/>
      <c r="J20" s="208"/>
      <c r="K20" s="140"/>
      <c r="L20" s="210"/>
      <c r="M20" s="104"/>
      <c r="N20" s="210"/>
    </row>
    <row r="21" spans="1:14" s="1" customFormat="1" ht="13.5" customHeight="1">
      <c r="A21" s="198"/>
      <c r="B21" s="196"/>
      <c r="C21" s="107"/>
      <c r="D21" s="208"/>
      <c r="E21" s="208"/>
      <c r="F21" s="208"/>
      <c r="G21" s="208"/>
      <c r="H21" s="208"/>
      <c r="I21" s="208"/>
      <c r="J21" s="208"/>
      <c r="K21" s="140"/>
      <c r="L21" s="210"/>
      <c r="M21" s="104"/>
      <c r="N21" s="210"/>
    </row>
    <row r="22" spans="1:14" s="1" customFormat="1" ht="13.5" customHeight="1">
      <c r="A22" s="198"/>
      <c r="B22" s="196"/>
      <c r="C22" s="28" t="s">
        <v>166</v>
      </c>
      <c r="D22" s="208" t="s">
        <v>628</v>
      </c>
      <c r="E22" s="208"/>
      <c r="F22" s="208"/>
      <c r="G22" s="208"/>
      <c r="H22" s="208"/>
      <c r="I22" s="208"/>
      <c r="J22" s="208"/>
      <c r="K22" s="140"/>
      <c r="L22" s="210"/>
      <c r="M22" s="104"/>
      <c r="N22" s="210"/>
    </row>
    <row r="23" spans="1:14" s="1" customFormat="1" ht="13.5" customHeight="1">
      <c r="A23" s="198"/>
      <c r="B23" s="196"/>
      <c r="C23" s="107"/>
      <c r="D23" s="208"/>
      <c r="E23" s="208"/>
      <c r="F23" s="208"/>
      <c r="G23" s="208"/>
      <c r="H23" s="208"/>
      <c r="I23" s="208"/>
      <c r="J23" s="208"/>
      <c r="K23" s="140"/>
      <c r="L23" s="210"/>
      <c r="M23" s="104"/>
      <c r="N23" s="210"/>
    </row>
    <row r="24" spans="1:14" s="1" customFormat="1" ht="13.5" customHeight="1">
      <c r="A24" s="198"/>
      <c r="B24" s="196"/>
      <c r="C24" s="28" t="s">
        <v>166</v>
      </c>
      <c r="D24" s="10" t="s">
        <v>629</v>
      </c>
      <c r="F24" s="57"/>
      <c r="G24" s="108"/>
      <c r="H24" s="108"/>
      <c r="I24" s="108"/>
      <c r="J24" s="57"/>
      <c r="K24" s="140"/>
      <c r="L24" s="210"/>
      <c r="M24" s="104"/>
      <c r="N24" s="210"/>
    </row>
    <row r="25" spans="1:14" s="1" customFormat="1" ht="13.5" customHeight="1">
      <c r="A25" s="198"/>
      <c r="B25" s="196"/>
      <c r="C25" s="28" t="s">
        <v>166</v>
      </c>
      <c r="D25" s="10" t="s">
        <v>630</v>
      </c>
      <c r="F25" s="57"/>
      <c r="G25" s="108"/>
      <c r="H25" s="108"/>
      <c r="I25" s="108"/>
      <c r="J25" s="57"/>
      <c r="K25" s="140"/>
      <c r="L25" s="210"/>
      <c r="M25" s="104"/>
      <c r="N25" s="210"/>
    </row>
    <row r="26" spans="1:14" s="1" customFormat="1" ht="13.5" customHeight="1">
      <c r="A26" s="198"/>
      <c r="B26" s="196"/>
      <c r="C26" s="28" t="s">
        <v>166</v>
      </c>
      <c r="D26" s="10" t="s">
        <v>536</v>
      </c>
      <c r="F26" s="57"/>
      <c r="G26" s="108"/>
      <c r="H26" s="108"/>
      <c r="I26" s="108"/>
      <c r="J26" s="57"/>
      <c r="K26" s="140"/>
      <c r="L26" s="210"/>
      <c r="M26" s="104"/>
      <c r="N26" s="210"/>
    </row>
    <row r="27" spans="1:14" s="1" customFormat="1" ht="13.5" customHeight="1">
      <c r="A27" s="198"/>
      <c r="B27" s="196"/>
      <c r="C27" s="28" t="s">
        <v>166</v>
      </c>
      <c r="D27" s="10" t="s">
        <v>631</v>
      </c>
      <c r="F27" s="57"/>
      <c r="G27" s="108"/>
      <c r="H27" s="108"/>
      <c r="I27" s="108"/>
      <c r="J27" s="57"/>
      <c r="K27" s="140"/>
      <c r="L27" s="210"/>
      <c r="M27" s="104"/>
      <c r="N27" s="210"/>
    </row>
    <row r="28" spans="1:14" s="1" customFormat="1" ht="13.5" customHeight="1">
      <c r="A28" s="198"/>
      <c r="B28" s="196"/>
      <c r="C28" s="28" t="s">
        <v>166</v>
      </c>
      <c r="D28" s="10" t="s">
        <v>914</v>
      </c>
      <c r="F28" s="57"/>
      <c r="G28" s="108"/>
      <c r="H28" s="108"/>
      <c r="I28" s="108"/>
      <c r="J28" s="57"/>
      <c r="K28" s="57"/>
      <c r="L28" s="210"/>
      <c r="M28" s="104"/>
      <c r="N28" s="210"/>
    </row>
    <row r="29" spans="1:14" s="1" customFormat="1" ht="13.5" customHeight="1">
      <c r="A29" s="198"/>
      <c r="B29" s="196"/>
      <c r="C29" s="28" t="s">
        <v>166</v>
      </c>
      <c r="D29" s="10" t="s">
        <v>913</v>
      </c>
      <c r="F29" s="57"/>
      <c r="G29" s="108"/>
      <c r="H29" s="108"/>
      <c r="I29" s="108"/>
      <c r="J29" s="57"/>
      <c r="K29" s="57"/>
      <c r="L29" s="210"/>
      <c r="M29" s="104"/>
      <c r="N29" s="210"/>
    </row>
    <row r="30" spans="1:14" s="1" customFormat="1" ht="13.5" customHeight="1">
      <c r="A30" s="198"/>
      <c r="B30" s="196"/>
      <c r="C30" s="28" t="s">
        <v>166</v>
      </c>
      <c r="D30" s="10" t="s">
        <v>174</v>
      </c>
      <c r="F30" s="57"/>
      <c r="G30" s="108"/>
      <c r="H30" s="108"/>
      <c r="I30" s="108"/>
      <c r="J30" s="57"/>
      <c r="K30" s="57"/>
      <c r="L30" s="210"/>
      <c r="M30" s="104"/>
      <c r="N30" s="210"/>
    </row>
    <row r="31" spans="1:14" s="1" customFormat="1" ht="13.5" customHeight="1">
      <c r="A31" s="198"/>
      <c r="B31" s="196"/>
      <c r="C31" s="28" t="s">
        <v>166</v>
      </c>
      <c r="D31" s="208" t="s">
        <v>846</v>
      </c>
      <c r="E31" s="208"/>
      <c r="F31" s="208"/>
      <c r="G31" s="208"/>
      <c r="H31" s="208"/>
      <c r="I31" s="208"/>
      <c r="J31" s="208"/>
      <c r="K31" s="57"/>
      <c r="L31" s="210"/>
      <c r="M31" s="130"/>
      <c r="N31" s="210"/>
    </row>
    <row r="32" spans="1:14" s="1" customFormat="1" ht="13.5" customHeight="1">
      <c r="A32" s="198"/>
      <c r="B32" s="196"/>
      <c r="C32" s="131"/>
      <c r="D32" s="208"/>
      <c r="E32" s="208"/>
      <c r="F32" s="208"/>
      <c r="G32" s="208"/>
      <c r="H32" s="208"/>
      <c r="I32" s="208"/>
      <c r="J32" s="208"/>
      <c r="K32" s="57"/>
      <c r="L32" s="210"/>
      <c r="M32" s="104"/>
      <c r="N32" s="210"/>
    </row>
    <row r="33" spans="1:14" s="1" customFormat="1" ht="13.5" customHeight="1">
      <c r="A33" s="212"/>
      <c r="B33" s="197"/>
      <c r="C33" s="42" t="s">
        <v>166</v>
      </c>
      <c r="D33" s="10" t="s">
        <v>632</v>
      </c>
      <c r="E33" s="10"/>
      <c r="F33" s="109"/>
      <c r="G33" s="109"/>
      <c r="H33" s="109"/>
      <c r="I33" s="109"/>
      <c r="J33" s="144"/>
      <c r="K33" s="144"/>
      <c r="L33" s="211"/>
      <c r="M33" s="105"/>
      <c r="N33" s="211"/>
    </row>
    <row r="34" spans="1:14" s="1" customFormat="1">
      <c r="A34" s="2" t="s">
        <v>110</v>
      </c>
      <c r="B34" s="3"/>
      <c r="C34" s="33"/>
      <c r="D34" s="33"/>
      <c r="E34" s="33"/>
      <c r="F34" s="3"/>
      <c r="G34" s="3"/>
      <c r="H34" s="3"/>
      <c r="I34" s="3"/>
      <c r="J34" s="3"/>
      <c r="K34" s="3"/>
      <c r="L34" s="33"/>
      <c r="M34" s="33"/>
      <c r="N34" s="22"/>
    </row>
    <row r="35" spans="1:14" s="1" customFormat="1" ht="19.5">
      <c r="A35" s="3" t="s">
        <v>0</v>
      </c>
      <c r="B35" s="3"/>
      <c r="C35" s="33"/>
      <c r="D35" s="33"/>
      <c r="E35" s="33"/>
      <c r="F35" s="3"/>
      <c r="G35" s="3"/>
      <c r="H35" s="4" t="s">
        <v>943</v>
      </c>
      <c r="I35" s="3"/>
      <c r="J35" s="3"/>
      <c r="K35" s="3"/>
      <c r="L35" s="33"/>
      <c r="M35" s="33"/>
      <c r="N35" s="6" t="str">
        <f>N2</f>
        <v>（主任監督員）</v>
      </c>
    </row>
    <row r="36" spans="1:14" s="1" customFormat="1" ht="18.75" customHeight="1">
      <c r="A36" s="5" t="s">
        <v>1</v>
      </c>
      <c r="B36" s="5" t="s">
        <v>2</v>
      </c>
      <c r="C36" s="201" t="s">
        <v>3</v>
      </c>
      <c r="D36" s="202"/>
      <c r="E36" s="202"/>
      <c r="F36" s="202"/>
      <c r="G36" s="203"/>
      <c r="H36" s="204" t="s">
        <v>5</v>
      </c>
      <c r="I36" s="205"/>
      <c r="J36" s="5" t="s">
        <v>7</v>
      </c>
      <c r="K36" s="204" t="s">
        <v>8</v>
      </c>
      <c r="L36" s="205"/>
      <c r="M36" s="204" t="s">
        <v>9</v>
      </c>
      <c r="N36" s="205"/>
    </row>
    <row r="37" spans="1:14" s="1" customFormat="1" ht="13.5" customHeight="1">
      <c r="A37" s="192" t="s">
        <v>10</v>
      </c>
      <c r="B37" s="195" t="s">
        <v>111</v>
      </c>
      <c r="C37" s="28" t="s">
        <v>166</v>
      </c>
      <c r="D37" s="36" t="s">
        <v>847</v>
      </c>
      <c r="F37" s="8"/>
      <c r="G37" s="8"/>
      <c r="H37" s="8"/>
      <c r="I37" s="8"/>
      <c r="J37" s="8"/>
      <c r="K37" s="133"/>
      <c r="L37" s="209"/>
      <c r="M37" s="103"/>
      <c r="N37" s="209"/>
    </row>
    <row r="38" spans="1:14" s="1" customFormat="1" ht="13.5" customHeight="1">
      <c r="A38" s="193"/>
      <c r="B38" s="196"/>
      <c r="C38" s="28" t="s">
        <v>166</v>
      </c>
      <c r="D38" s="208" t="s">
        <v>164</v>
      </c>
      <c r="E38" s="208"/>
      <c r="F38" s="208"/>
      <c r="G38" s="208"/>
      <c r="H38" s="208"/>
      <c r="I38" s="208"/>
      <c r="J38" s="208"/>
      <c r="K38" s="148"/>
      <c r="L38" s="210"/>
      <c r="M38" s="104"/>
      <c r="N38" s="210"/>
    </row>
    <row r="39" spans="1:14" s="1" customFormat="1" ht="13.5" customHeight="1">
      <c r="A39" s="193"/>
      <c r="B39" s="196"/>
      <c r="D39" s="208"/>
      <c r="E39" s="208"/>
      <c r="F39" s="208"/>
      <c r="G39" s="208"/>
      <c r="H39" s="208"/>
      <c r="I39" s="208"/>
      <c r="J39" s="208"/>
      <c r="K39" s="56"/>
      <c r="L39" s="210"/>
      <c r="M39" s="104"/>
      <c r="N39" s="210"/>
    </row>
    <row r="40" spans="1:14" s="1" customFormat="1">
      <c r="A40" s="193"/>
      <c r="B40" s="196"/>
      <c r="C40" s="28" t="s">
        <v>166</v>
      </c>
      <c r="D40" s="10" t="s">
        <v>169</v>
      </c>
      <c r="F40" s="30"/>
      <c r="G40" s="18"/>
      <c r="H40" s="18"/>
      <c r="I40" s="18"/>
      <c r="J40" s="30"/>
      <c r="K40" s="30"/>
      <c r="L40" s="210"/>
      <c r="M40" s="104"/>
      <c r="N40" s="210"/>
    </row>
    <row r="41" spans="1:14" s="1" customFormat="1">
      <c r="A41" s="193"/>
      <c r="B41" s="196"/>
      <c r="C41" s="107"/>
      <c r="D41" s="115"/>
      <c r="E41" s="115"/>
      <c r="F41" s="57" t="s">
        <v>112</v>
      </c>
      <c r="G41" s="18"/>
      <c r="H41" s="18"/>
      <c r="I41" s="18"/>
      <c r="J41" s="30"/>
      <c r="K41" s="30"/>
      <c r="L41" s="210"/>
      <c r="M41" s="104"/>
      <c r="N41" s="210"/>
    </row>
    <row r="42" spans="1:14" s="1" customFormat="1" ht="13.5" customHeight="1">
      <c r="A42" s="193"/>
      <c r="B42" s="196"/>
      <c r="C42" s="28" t="s">
        <v>166</v>
      </c>
      <c r="D42" s="10" t="s">
        <v>634</v>
      </c>
      <c r="F42" s="29"/>
      <c r="G42" s="75"/>
      <c r="H42" s="75"/>
      <c r="I42" s="75"/>
      <c r="J42" s="74"/>
      <c r="K42" s="56"/>
      <c r="L42" s="210"/>
      <c r="M42" s="104"/>
      <c r="N42" s="210"/>
    </row>
    <row r="43" spans="1:14" s="1" customFormat="1" ht="13.5" customHeight="1">
      <c r="A43" s="193"/>
      <c r="B43" s="196"/>
      <c r="C43" s="28" t="s">
        <v>166</v>
      </c>
      <c r="D43" s="10" t="s">
        <v>635</v>
      </c>
      <c r="F43" s="74"/>
      <c r="G43" s="75"/>
      <c r="H43" s="75"/>
      <c r="I43" s="75"/>
      <c r="J43" s="74"/>
      <c r="K43" s="56"/>
      <c r="L43" s="210"/>
      <c r="M43" s="104"/>
      <c r="N43" s="210"/>
    </row>
    <row r="44" spans="1:14" s="1" customFormat="1">
      <c r="A44" s="193"/>
      <c r="B44" s="196"/>
      <c r="C44" s="107"/>
      <c r="D44" s="115"/>
      <c r="E44" s="30"/>
      <c r="F44" s="57" t="s">
        <v>113</v>
      </c>
      <c r="G44" s="18"/>
      <c r="H44" s="18"/>
      <c r="I44" s="18"/>
      <c r="J44" s="30"/>
      <c r="K44" s="30"/>
      <c r="L44" s="210"/>
      <c r="M44" s="104"/>
      <c r="N44" s="210"/>
    </row>
    <row r="45" spans="1:14" s="1" customFormat="1" ht="13.5" customHeight="1">
      <c r="A45" s="193"/>
      <c r="B45" s="196"/>
      <c r="C45" s="28" t="s">
        <v>166</v>
      </c>
      <c r="D45" s="10" t="s">
        <v>636</v>
      </c>
      <c r="F45" s="29"/>
      <c r="G45" s="75"/>
      <c r="H45" s="75"/>
      <c r="I45" s="75"/>
      <c r="J45" s="74"/>
      <c r="K45" s="56"/>
      <c r="L45" s="210"/>
      <c r="M45" s="104"/>
      <c r="N45" s="210"/>
    </row>
    <row r="46" spans="1:14" s="1" customFormat="1" ht="13.5" customHeight="1">
      <c r="A46" s="193"/>
      <c r="B46" s="196"/>
      <c r="C46" s="28" t="s">
        <v>166</v>
      </c>
      <c r="D46" s="10" t="s">
        <v>637</v>
      </c>
      <c r="F46" s="74"/>
      <c r="G46" s="75"/>
      <c r="H46" s="75"/>
      <c r="I46" s="75"/>
      <c r="J46" s="74"/>
      <c r="K46" s="56"/>
      <c r="L46" s="210"/>
      <c r="M46" s="104"/>
      <c r="N46" s="210"/>
    </row>
    <row r="47" spans="1:14" s="1" customFormat="1" ht="13.5" customHeight="1">
      <c r="A47" s="198" t="s">
        <v>11</v>
      </c>
      <c r="B47" s="196"/>
      <c r="C47" s="28" t="s">
        <v>166</v>
      </c>
      <c r="D47" s="208" t="s">
        <v>638</v>
      </c>
      <c r="E47" s="208"/>
      <c r="F47" s="208"/>
      <c r="G47" s="208"/>
      <c r="H47" s="208"/>
      <c r="I47" s="208"/>
      <c r="J47" s="208"/>
      <c r="K47" s="56"/>
      <c r="L47" s="210"/>
      <c r="M47" s="104"/>
      <c r="N47" s="210"/>
    </row>
    <row r="48" spans="1:14" s="1" customFormat="1" ht="13.5" customHeight="1">
      <c r="A48" s="198"/>
      <c r="B48" s="196"/>
      <c r="C48" s="107"/>
      <c r="D48" s="208"/>
      <c r="E48" s="208"/>
      <c r="F48" s="208"/>
      <c r="G48" s="208"/>
      <c r="H48" s="208"/>
      <c r="I48" s="208"/>
      <c r="J48" s="208"/>
      <c r="K48" s="56"/>
      <c r="L48" s="210"/>
      <c r="M48" s="104"/>
      <c r="N48" s="210"/>
    </row>
    <row r="49" spans="1:14" s="1" customFormat="1" ht="13.5" customHeight="1">
      <c r="A49" s="198"/>
      <c r="B49" s="196"/>
      <c r="C49" s="28" t="s">
        <v>166</v>
      </c>
      <c r="D49" s="10" t="s">
        <v>639</v>
      </c>
      <c r="F49" s="74"/>
      <c r="G49" s="75"/>
      <c r="H49" s="75"/>
      <c r="I49" s="75"/>
      <c r="J49" s="74"/>
      <c r="K49" s="56"/>
      <c r="L49" s="210"/>
      <c r="M49" s="104"/>
      <c r="N49" s="210"/>
    </row>
    <row r="50" spans="1:14" s="1" customFormat="1" ht="13.5" customHeight="1">
      <c r="A50" s="198"/>
      <c r="B50" s="196"/>
      <c r="C50" s="28" t="s">
        <v>166</v>
      </c>
      <c r="D50" s="10" t="s">
        <v>640</v>
      </c>
      <c r="F50" s="74"/>
      <c r="G50" s="75"/>
      <c r="H50" s="75"/>
      <c r="I50" s="75"/>
      <c r="J50" s="74"/>
      <c r="K50" s="56"/>
      <c r="L50" s="210"/>
      <c r="M50" s="104"/>
      <c r="N50" s="210"/>
    </row>
    <row r="51" spans="1:14" s="1" customFormat="1" ht="13.5" customHeight="1">
      <c r="A51" s="198"/>
      <c r="B51" s="196"/>
      <c r="C51" s="28" t="s">
        <v>166</v>
      </c>
      <c r="D51" s="10" t="s">
        <v>641</v>
      </c>
      <c r="F51" s="74"/>
      <c r="G51" s="75"/>
      <c r="H51" s="75"/>
      <c r="I51" s="75"/>
      <c r="J51" s="74"/>
      <c r="K51" s="56"/>
      <c r="L51" s="210"/>
      <c r="M51" s="104"/>
      <c r="N51" s="210"/>
    </row>
    <row r="52" spans="1:14" s="1" customFormat="1" ht="13.5" customHeight="1">
      <c r="A52" s="198"/>
      <c r="B52" s="196"/>
      <c r="C52" s="28" t="s">
        <v>166</v>
      </c>
      <c r="D52" s="10" t="s">
        <v>642</v>
      </c>
      <c r="F52" s="74"/>
      <c r="G52" s="75"/>
      <c r="H52" s="75"/>
      <c r="I52" s="75"/>
      <c r="J52" s="74"/>
      <c r="K52" s="56"/>
      <c r="L52" s="210"/>
      <c r="M52" s="104"/>
      <c r="N52" s="210"/>
    </row>
    <row r="53" spans="1:14" s="1" customFormat="1" ht="13.5" customHeight="1">
      <c r="A53" s="198"/>
      <c r="B53" s="196"/>
      <c r="C53" s="28" t="s">
        <v>166</v>
      </c>
      <c r="D53" s="10" t="s">
        <v>643</v>
      </c>
      <c r="F53" s="74"/>
      <c r="G53" s="75"/>
      <c r="H53" s="75"/>
      <c r="I53" s="75"/>
      <c r="J53" s="74"/>
      <c r="K53" s="56"/>
      <c r="L53" s="210"/>
      <c r="M53" s="104"/>
      <c r="N53" s="210"/>
    </row>
    <row r="54" spans="1:14" s="1" customFormat="1" ht="13.5" customHeight="1">
      <c r="A54" s="198"/>
      <c r="B54" s="196"/>
      <c r="C54" s="28" t="s">
        <v>166</v>
      </c>
      <c r="D54" s="10" t="s">
        <v>644</v>
      </c>
      <c r="F54" s="74"/>
      <c r="G54" s="75"/>
      <c r="H54" s="75"/>
      <c r="I54" s="75"/>
      <c r="J54" s="74"/>
      <c r="K54" s="56"/>
      <c r="L54" s="210"/>
      <c r="M54" s="104"/>
      <c r="N54" s="210"/>
    </row>
    <row r="55" spans="1:14" s="1" customFormat="1" ht="13.5" customHeight="1">
      <c r="A55" s="198"/>
      <c r="B55" s="196"/>
      <c r="C55" s="28" t="s">
        <v>166</v>
      </c>
      <c r="D55" s="10" t="s">
        <v>645</v>
      </c>
      <c r="F55" s="30"/>
      <c r="G55" s="18"/>
      <c r="H55" s="18"/>
      <c r="I55" s="18"/>
      <c r="J55" s="30"/>
      <c r="K55" s="30"/>
      <c r="L55" s="210"/>
      <c r="M55" s="104"/>
      <c r="N55" s="210"/>
    </row>
    <row r="56" spans="1:14" s="1" customFormat="1" ht="13.5" customHeight="1">
      <c r="A56" s="198"/>
      <c r="B56" s="196"/>
      <c r="C56" s="28" t="s">
        <v>166</v>
      </c>
      <c r="D56" s="10" t="s">
        <v>646</v>
      </c>
      <c r="F56" s="30"/>
      <c r="G56" s="18"/>
      <c r="H56" s="18"/>
      <c r="I56" s="18"/>
      <c r="J56" s="30"/>
      <c r="K56" s="30"/>
      <c r="L56" s="210"/>
      <c r="M56" s="104"/>
      <c r="N56" s="210"/>
    </row>
    <row r="57" spans="1:14" s="1" customFormat="1">
      <c r="A57" s="198"/>
      <c r="B57" s="196"/>
      <c r="C57" s="107"/>
      <c r="D57" s="115"/>
      <c r="E57" s="30"/>
      <c r="F57" s="57" t="s">
        <v>114</v>
      </c>
      <c r="G57" s="108"/>
      <c r="H57" s="108"/>
      <c r="I57" s="108"/>
      <c r="J57" s="57"/>
      <c r="K57" s="57"/>
      <c r="L57" s="210"/>
      <c r="M57" s="104"/>
      <c r="N57" s="210"/>
    </row>
    <row r="58" spans="1:14" s="1" customFormat="1" ht="13.5" customHeight="1">
      <c r="A58" s="198"/>
      <c r="B58" s="196"/>
      <c r="C58" s="28" t="s">
        <v>166</v>
      </c>
      <c r="D58" s="10" t="s">
        <v>647</v>
      </c>
      <c r="F58" s="29"/>
      <c r="G58" s="18"/>
      <c r="H58" s="18"/>
      <c r="I58" s="18"/>
      <c r="J58" s="30"/>
      <c r="K58" s="148"/>
      <c r="L58" s="210"/>
      <c r="M58" s="104"/>
      <c r="N58" s="210"/>
    </row>
    <row r="59" spans="1:14" s="1" customFormat="1" ht="13.5" customHeight="1">
      <c r="A59" s="198"/>
      <c r="B59" s="196"/>
      <c r="C59" s="28" t="s">
        <v>166</v>
      </c>
      <c r="D59" s="10" t="s">
        <v>648</v>
      </c>
      <c r="F59" s="30"/>
      <c r="G59" s="18"/>
      <c r="H59" s="18"/>
      <c r="I59" s="18"/>
      <c r="J59" s="30"/>
      <c r="K59" s="148"/>
      <c r="L59" s="210"/>
      <c r="M59" s="104"/>
      <c r="N59" s="210"/>
    </row>
    <row r="60" spans="1:14" s="1" customFormat="1" ht="13.5" customHeight="1">
      <c r="A60" s="198"/>
      <c r="B60" s="196"/>
      <c r="C60" s="28" t="s">
        <v>166</v>
      </c>
      <c r="D60" s="10" t="s">
        <v>649</v>
      </c>
      <c r="F60" s="57"/>
      <c r="G60" s="108"/>
      <c r="H60" s="108"/>
      <c r="I60" s="108"/>
      <c r="J60" s="57"/>
      <c r="K60" s="140"/>
      <c r="L60" s="210"/>
      <c r="M60" s="104"/>
      <c r="N60" s="210"/>
    </row>
    <row r="61" spans="1:14" s="1" customFormat="1" ht="13.5" customHeight="1">
      <c r="A61" s="212"/>
      <c r="B61" s="197"/>
      <c r="C61" s="111"/>
      <c r="D61" s="112"/>
      <c r="E61" s="19"/>
      <c r="F61" s="19"/>
      <c r="G61" s="19"/>
      <c r="H61" s="19"/>
      <c r="I61" s="19"/>
      <c r="J61" s="19"/>
      <c r="K61" s="19"/>
      <c r="L61" s="211"/>
      <c r="M61" s="105"/>
      <c r="N61" s="211"/>
    </row>
    <row r="62" spans="1:14" s="1" customFormat="1">
      <c r="A62" s="2" t="s">
        <v>110</v>
      </c>
      <c r="B62" s="3"/>
      <c r="C62" s="33"/>
      <c r="D62" s="33"/>
      <c r="E62" s="33"/>
      <c r="F62" s="3"/>
      <c r="G62" s="3"/>
      <c r="H62" s="3"/>
      <c r="I62" s="3"/>
      <c r="J62" s="3"/>
      <c r="K62" s="3"/>
      <c r="L62" s="33"/>
      <c r="M62" s="33"/>
      <c r="N62" s="22"/>
    </row>
    <row r="63" spans="1:14" s="1" customFormat="1" ht="19.5">
      <c r="A63" s="3" t="s">
        <v>0</v>
      </c>
      <c r="B63" s="3"/>
      <c r="C63" s="33"/>
      <c r="D63" s="33"/>
      <c r="E63" s="33"/>
      <c r="F63" s="3"/>
      <c r="G63" s="3"/>
      <c r="H63" s="4" t="s">
        <v>14</v>
      </c>
      <c r="I63" s="3"/>
      <c r="J63" s="3"/>
      <c r="K63" s="3"/>
      <c r="L63" s="33"/>
      <c r="M63" s="33"/>
      <c r="N63" s="6" t="str">
        <f>N35</f>
        <v>（主任監督員）</v>
      </c>
    </row>
    <row r="64" spans="1:14" s="1" customFormat="1" ht="18.75" customHeight="1">
      <c r="A64" s="5" t="s">
        <v>1</v>
      </c>
      <c r="B64" s="5" t="s">
        <v>2</v>
      </c>
      <c r="C64" s="201" t="s">
        <v>3</v>
      </c>
      <c r="D64" s="202"/>
      <c r="E64" s="202"/>
      <c r="F64" s="202"/>
      <c r="G64" s="203"/>
      <c r="H64" s="204" t="s">
        <v>5</v>
      </c>
      <c r="I64" s="205"/>
      <c r="J64" s="5" t="s">
        <v>7</v>
      </c>
      <c r="K64" s="204" t="s">
        <v>8</v>
      </c>
      <c r="L64" s="205"/>
      <c r="M64" s="204" t="s">
        <v>9</v>
      </c>
      <c r="N64" s="205"/>
    </row>
    <row r="65" spans="1:14" s="1" customFormat="1">
      <c r="A65" s="192" t="s">
        <v>10</v>
      </c>
      <c r="B65" s="195" t="s">
        <v>111</v>
      </c>
      <c r="C65" s="21" t="s">
        <v>148</v>
      </c>
      <c r="D65" s="99"/>
      <c r="E65" s="99"/>
      <c r="G65" s="21"/>
      <c r="H65" s="21"/>
      <c r="I65" s="21"/>
      <c r="J65" s="21"/>
      <c r="K65" s="21"/>
      <c r="L65" s="209"/>
      <c r="M65" s="103"/>
      <c r="N65" s="209"/>
    </row>
    <row r="66" spans="1:14" s="1" customFormat="1" ht="13.5" customHeight="1">
      <c r="A66" s="193"/>
      <c r="B66" s="196"/>
      <c r="C66" s="28" t="s">
        <v>166</v>
      </c>
      <c r="D66" s="10" t="s">
        <v>650</v>
      </c>
      <c r="F66" s="10"/>
      <c r="G66" s="9"/>
      <c r="H66" s="9"/>
      <c r="I66" s="9"/>
      <c r="J66" s="10"/>
      <c r="K66" s="134"/>
      <c r="L66" s="210"/>
      <c r="M66" s="104"/>
      <c r="N66" s="210"/>
    </row>
    <row r="67" spans="1:14" s="1" customFormat="1" ht="13.5" customHeight="1">
      <c r="A67" s="193"/>
      <c r="B67" s="196"/>
      <c r="C67" s="28" t="s">
        <v>166</v>
      </c>
      <c r="D67" s="10" t="s">
        <v>667</v>
      </c>
      <c r="F67" s="10"/>
      <c r="G67" s="9"/>
      <c r="H67" s="9"/>
      <c r="I67" s="9"/>
      <c r="J67" s="10"/>
      <c r="K67" s="134"/>
      <c r="L67" s="210"/>
      <c r="M67" s="104"/>
      <c r="N67" s="210"/>
    </row>
    <row r="68" spans="1:14" s="1" customFormat="1" ht="13.5" customHeight="1">
      <c r="A68" s="193"/>
      <c r="B68" s="196"/>
      <c r="C68" s="28" t="s">
        <v>166</v>
      </c>
      <c r="D68" s="10" t="s">
        <v>651</v>
      </c>
      <c r="F68" s="10"/>
      <c r="G68" s="9"/>
      <c r="H68" s="9"/>
      <c r="I68" s="9"/>
      <c r="J68" s="10"/>
      <c r="K68" s="134"/>
      <c r="L68" s="210"/>
      <c r="M68" s="104"/>
      <c r="N68" s="210"/>
    </row>
    <row r="69" spans="1:14" s="1" customFormat="1" ht="13.5" customHeight="1">
      <c r="A69" s="193"/>
      <c r="B69" s="196"/>
      <c r="C69" s="28" t="s">
        <v>166</v>
      </c>
      <c r="D69" s="10" t="s">
        <v>652</v>
      </c>
      <c r="F69" s="10"/>
      <c r="G69" s="9"/>
      <c r="H69" s="9"/>
      <c r="I69" s="9"/>
      <c r="J69" s="10"/>
      <c r="K69" s="134"/>
      <c r="L69" s="210"/>
      <c r="M69" s="104"/>
      <c r="N69" s="210"/>
    </row>
    <row r="70" spans="1:14" s="1" customFormat="1" ht="13.5" customHeight="1">
      <c r="A70" s="193"/>
      <c r="B70" s="196"/>
      <c r="C70" s="28" t="s">
        <v>166</v>
      </c>
      <c r="D70" s="10" t="s">
        <v>653</v>
      </c>
      <c r="F70" s="10"/>
      <c r="G70" s="9"/>
      <c r="H70" s="9"/>
      <c r="I70" s="9"/>
      <c r="J70" s="10"/>
      <c r="K70" s="134"/>
      <c r="L70" s="210"/>
      <c r="M70" s="104"/>
      <c r="N70" s="210"/>
    </row>
    <row r="71" spans="1:14" s="1" customFormat="1" ht="13.5" customHeight="1">
      <c r="A71" s="193"/>
      <c r="B71" s="196"/>
      <c r="C71" s="28" t="s">
        <v>166</v>
      </c>
      <c r="D71" s="10" t="s">
        <v>654</v>
      </c>
      <c r="F71" s="10"/>
      <c r="G71" s="9"/>
      <c r="H71" s="9"/>
      <c r="I71" s="9"/>
      <c r="J71" s="10"/>
      <c r="K71" s="134"/>
      <c r="L71" s="210"/>
      <c r="M71" s="104"/>
      <c r="N71" s="210"/>
    </row>
    <row r="72" spans="1:14" s="1" customFormat="1" ht="13.5" customHeight="1">
      <c r="A72" s="193"/>
      <c r="B72" s="196"/>
      <c r="C72" s="28" t="s">
        <v>166</v>
      </c>
      <c r="D72" s="10" t="s">
        <v>655</v>
      </c>
      <c r="F72" s="10"/>
      <c r="G72" s="9"/>
      <c r="H72" s="9"/>
      <c r="I72" s="9"/>
      <c r="J72" s="10"/>
      <c r="K72" s="134"/>
      <c r="L72" s="210"/>
      <c r="M72" s="104"/>
      <c r="N72" s="210"/>
    </row>
    <row r="73" spans="1:14" s="1" customFormat="1">
      <c r="A73" s="193"/>
      <c r="B73" s="196"/>
      <c r="C73" s="57" t="s">
        <v>115</v>
      </c>
      <c r="D73" s="96"/>
      <c r="E73" s="30"/>
      <c r="G73" s="18"/>
      <c r="H73" s="18"/>
      <c r="I73" s="18"/>
      <c r="J73" s="30"/>
      <c r="K73" s="30"/>
      <c r="L73" s="210"/>
      <c r="M73" s="104"/>
      <c r="N73" s="210"/>
    </row>
    <row r="74" spans="1:14" s="1" customFormat="1" ht="13.5" customHeight="1">
      <c r="A74" s="193"/>
      <c r="B74" s="196"/>
      <c r="C74" s="28" t="s">
        <v>166</v>
      </c>
      <c r="D74" s="10" t="s">
        <v>656</v>
      </c>
      <c r="F74" s="29"/>
      <c r="G74" s="76"/>
      <c r="H74" s="76"/>
      <c r="I74" s="76"/>
      <c r="J74" s="77"/>
      <c r="K74" s="59"/>
      <c r="L74" s="210"/>
      <c r="M74" s="104"/>
      <c r="N74" s="210"/>
    </row>
    <row r="75" spans="1:14" s="1" customFormat="1" ht="13.5" customHeight="1">
      <c r="A75" s="193"/>
      <c r="B75" s="196"/>
      <c r="C75" s="28" t="s">
        <v>166</v>
      </c>
      <c r="D75" s="10" t="s">
        <v>657</v>
      </c>
      <c r="F75" s="77"/>
      <c r="G75" s="76"/>
      <c r="H75" s="76"/>
      <c r="I75" s="76"/>
      <c r="J75" s="77"/>
      <c r="K75" s="59"/>
      <c r="L75" s="210"/>
      <c r="M75" s="104"/>
      <c r="N75" s="210"/>
    </row>
    <row r="76" spans="1:14" s="1" customFormat="1" ht="13.5" customHeight="1">
      <c r="A76" s="193"/>
      <c r="B76" s="196"/>
      <c r="C76" s="28" t="s">
        <v>166</v>
      </c>
      <c r="D76" s="10" t="s">
        <v>658</v>
      </c>
      <c r="F76" s="77"/>
      <c r="G76" s="76"/>
      <c r="H76" s="76"/>
      <c r="I76" s="76"/>
      <c r="J76" s="77"/>
      <c r="K76" s="59"/>
      <c r="L76" s="210"/>
      <c r="M76" s="104"/>
      <c r="N76" s="210"/>
    </row>
    <row r="77" spans="1:14" s="1" customFormat="1" ht="13.5" customHeight="1">
      <c r="A77" s="198" t="s">
        <v>11</v>
      </c>
      <c r="B77" s="196"/>
      <c r="C77" s="28" t="s">
        <v>166</v>
      </c>
      <c r="D77" s="10" t="s">
        <v>659</v>
      </c>
      <c r="F77" s="77"/>
      <c r="G77" s="76"/>
      <c r="H77" s="76"/>
      <c r="I77" s="76"/>
      <c r="J77" s="77"/>
      <c r="K77" s="59"/>
      <c r="L77" s="210"/>
      <c r="M77" s="104"/>
      <c r="N77" s="210"/>
    </row>
    <row r="78" spans="1:14" s="1" customFormat="1" ht="13.5" customHeight="1">
      <c r="A78" s="198"/>
      <c r="B78" s="196"/>
      <c r="C78" s="28" t="s">
        <v>166</v>
      </c>
      <c r="D78" s="10" t="s">
        <v>915</v>
      </c>
      <c r="F78" s="77"/>
      <c r="G78" s="76"/>
      <c r="H78" s="76"/>
      <c r="I78" s="76"/>
      <c r="J78" s="77"/>
      <c r="K78" s="59"/>
      <c r="L78" s="210"/>
      <c r="M78" s="104"/>
      <c r="N78" s="210"/>
    </row>
    <row r="79" spans="1:14" s="1" customFormat="1" ht="13.5" customHeight="1">
      <c r="A79" s="198"/>
      <c r="B79" s="196"/>
      <c r="C79" s="28" t="s">
        <v>166</v>
      </c>
      <c r="D79" s="10" t="s">
        <v>916</v>
      </c>
      <c r="F79" s="77"/>
      <c r="G79" s="76"/>
      <c r="H79" s="76"/>
      <c r="I79" s="76"/>
      <c r="J79" s="77"/>
      <c r="K79" s="59"/>
      <c r="L79" s="210"/>
      <c r="M79" s="104"/>
      <c r="N79" s="210"/>
    </row>
    <row r="80" spans="1:14" s="1" customFormat="1" ht="13.5" customHeight="1">
      <c r="A80" s="198"/>
      <c r="B80" s="196"/>
      <c r="C80" s="28" t="s">
        <v>166</v>
      </c>
      <c r="D80" s="10" t="s">
        <v>917</v>
      </c>
      <c r="F80" s="77"/>
      <c r="G80" s="76"/>
      <c r="H80" s="76"/>
      <c r="I80" s="76"/>
      <c r="J80" s="77"/>
      <c r="K80" s="59"/>
      <c r="L80" s="210"/>
      <c r="M80" s="104"/>
      <c r="N80" s="210"/>
    </row>
    <row r="81" spans="1:14" s="1" customFormat="1" ht="13.5" customHeight="1">
      <c r="A81" s="198"/>
      <c r="B81" s="196"/>
      <c r="C81" s="28" t="s">
        <v>166</v>
      </c>
      <c r="D81" s="208" t="s">
        <v>660</v>
      </c>
      <c r="E81" s="208"/>
      <c r="F81" s="208"/>
      <c r="G81" s="208"/>
      <c r="H81" s="208"/>
      <c r="I81" s="208"/>
      <c r="J81" s="208"/>
      <c r="K81" s="59"/>
      <c r="L81" s="210"/>
      <c r="M81" s="104"/>
      <c r="N81" s="210"/>
    </row>
    <row r="82" spans="1:14" s="1" customFormat="1" ht="13.5" customHeight="1">
      <c r="A82" s="198"/>
      <c r="B82" s="196"/>
      <c r="C82" s="107"/>
      <c r="D82" s="208"/>
      <c r="E82" s="208"/>
      <c r="F82" s="208"/>
      <c r="G82" s="208"/>
      <c r="H82" s="208"/>
      <c r="I82" s="208"/>
      <c r="J82" s="208"/>
      <c r="K82" s="59"/>
      <c r="L82" s="210"/>
      <c r="M82" s="104"/>
      <c r="N82" s="210"/>
    </row>
    <row r="83" spans="1:14" s="1" customFormat="1" ht="13.5" customHeight="1">
      <c r="A83" s="198"/>
      <c r="B83" s="196"/>
      <c r="C83" s="28" t="s">
        <v>166</v>
      </c>
      <c r="D83" s="10" t="s">
        <v>661</v>
      </c>
      <c r="F83" s="77"/>
      <c r="G83" s="76"/>
      <c r="H83" s="76"/>
      <c r="I83" s="76"/>
      <c r="J83" s="77"/>
      <c r="K83" s="59"/>
      <c r="L83" s="210"/>
      <c r="M83" s="104"/>
      <c r="N83" s="210"/>
    </row>
    <row r="84" spans="1:14" s="1" customFormat="1">
      <c r="A84" s="198"/>
      <c r="B84" s="196"/>
      <c r="C84" s="57" t="s">
        <v>116</v>
      </c>
      <c r="D84" s="96"/>
      <c r="E84" s="10"/>
      <c r="G84" s="18"/>
      <c r="H84" s="18"/>
      <c r="I84" s="18"/>
      <c r="J84" s="30"/>
      <c r="K84" s="30"/>
      <c r="L84" s="210"/>
      <c r="M84" s="104"/>
      <c r="N84" s="210"/>
    </row>
    <row r="85" spans="1:14" s="1" customFormat="1" ht="13.5" customHeight="1">
      <c r="A85" s="198"/>
      <c r="B85" s="196"/>
      <c r="C85" s="28" t="s">
        <v>166</v>
      </c>
      <c r="D85" s="10" t="s">
        <v>662</v>
      </c>
      <c r="F85" s="29"/>
      <c r="G85" s="18"/>
      <c r="H85" s="18"/>
      <c r="I85" s="18"/>
      <c r="J85" s="30"/>
      <c r="K85" s="148"/>
      <c r="L85" s="210"/>
      <c r="M85" s="104"/>
      <c r="N85" s="210"/>
    </row>
    <row r="86" spans="1:14" s="1" customFormat="1" ht="13.5" customHeight="1">
      <c r="A86" s="198"/>
      <c r="B86" s="196"/>
      <c r="C86" s="28" t="s">
        <v>166</v>
      </c>
      <c r="D86" s="10" t="s">
        <v>663</v>
      </c>
      <c r="F86" s="30"/>
      <c r="G86" s="18"/>
      <c r="H86" s="18"/>
      <c r="I86" s="18"/>
      <c r="J86" s="30"/>
      <c r="K86" s="148"/>
      <c r="L86" s="210"/>
      <c r="M86" s="104"/>
      <c r="N86" s="210"/>
    </row>
    <row r="87" spans="1:14" s="1" customFormat="1" ht="13.5" customHeight="1">
      <c r="A87" s="198"/>
      <c r="B87" s="196"/>
      <c r="C87" s="28" t="s">
        <v>166</v>
      </c>
      <c r="D87" s="10" t="s">
        <v>416</v>
      </c>
      <c r="F87" s="30"/>
      <c r="G87" s="18"/>
      <c r="H87" s="18"/>
      <c r="I87" s="18"/>
      <c r="J87" s="30"/>
      <c r="K87" s="148"/>
      <c r="L87" s="210"/>
      <c r="M87" s="104"/>
      <c r="N87" s="210"/>
    </row>
    <row r="88" spans="1:14" s="1" customFormat="1" ht="13.5" customHeight="1">
      <c r="A88" s="198"/>
      <c r="B88" s="196"/>
      <c r="C88" s="28" t="s">
        <v>166</v>
      </c>
      <c r="D88" s="10" t="s">
        <v>664</v>
      </c>
      <c r="F88" s="30"/>
      <c r="G88" s="18"/>
      <c r="H88" s="18"/>
      <c r="I88" s="18"/>
      <c r="J88" s="30"/>
      <c r="K88" s="148"/>
      <c r="L88" s="210"/>
      <c r="M88" s="104"/>
      <c r="N88" s="210"/>
    </row>
    <row r="89" spans="1:14" s="1" customFormat="1" ht="13.5" customHeight="1">
      <c r="A89" s="198"/>
      <c r="B89" s="196"/>
      <c r="C89" s="28" t="s">
        <v>166</v>
      </c>
      <c r="D89" s="10" t="s">
        <v>419</v>
      </c>
      <c r="F89" s="30"/>
      <c r="G89" s="18"/>
      <c r="H89" s="18"/>
      <c r="I89" s="18"/>
      <c r="J89" s="30"/>
      <c r="K89" s="148"/>
      <c r="L89" s="210"/>
      <c r="M89" s="104"/>
      <c r="N89" s="210"/>
    </row>
    <row r="90" spans="1:14" s="1" customFormat="1">
      <c r="A90" s="198"/>
      <c r="B90" s="196"/>
      <c r="C90" s="57" t="s">
        <v>63</v>
      </c>
      <c r="D90" s="96"/>
      <c r="E90" s="30"/>
      <c r="G90" s="18"/>
      <c r="H90" s="18"/>
      <c r="I90" s="18"/>
      <c r="J90" s="30"/>
      <c r="K90" s="30"/>
      <c r="L90" s="210"/>
      <c r="M90" s="104"/>
      <c r="N90" s="210"/>
    </row>
    <row r="91" spans="1:14" s="1" customFormat="1" ht="13.5" customHeight="1">
      <c r="A91" s="198"/>
      <c r="B91" s="196"/>
      <c r="C91" s="28" t="s">
        <v>166</v>
      </c>
      <c r="D91" s="10" t="s">
        <v>665</v>
      </c>
      <c r="F91" s="10"/>
      <c r="G91" s="18"/>
      <c r="H91" s="18"/>
      <c r="I91" s="18"/>
      <c r="J91" s="30"/>
      <c r="K91" s="30"/>
      <c r="L91" s="210"/>
      <c r="M91" s="104"/>
      <c r="N91" s="210"/>
    </row>
    <row r="92" spans="1:14" s="1" customFormat="1" ht="13.5" customHeight="1">
      <c r="A92" s="212"/>
      <c r="B92" s="197"/>
      <c r="C92" s="42" t="s">
        <v>166</v>
      </c>
      <c r="D92" s="25" t="s">
        <v>666</v>
      </c>
      <c r="E92" s="25"/>
      <c r="F92" s="52"/>
      <c r="G92" s="19"/>
      <c r="H92" s="19"/>
      <c r="I92" s="19"/>
      <c r="J92" s="19"/>
      <c r="K92" s="19"/>
      <c r="L92" s="211"/>
      <c r="M92" s="105"/>
      <c r="N92" s="211"/>
    </row>
    <row r="93" spans="1:14" s="1" customFormat="1">
      <c r="A93" s="2" t="s">
        <v>110</v>
      </c>
      <c r="B93" s="3"/>
      <c r="C93" s="33"/>
      <c r="D93" s="33"/>
      <c r="E93" s="33"/>
      <c r="F93" s="3"/>
      <c r="G93" s="3"/>
      <c r="H93" s="3"/>
      <c r="I93" s="3"/>
      <c r="J93" s="3"/>
      <c r="K93" s="3"/>
      <c r="L93" s="33"/>
      <c r="M93" s="33"/>
      <c r="N93" s="22"/>
    </row>
    <row r="94" spans="1:14" s="1" customFormat="1" ht="19.5">
      <c r="A94" s="3" t="s">
        <v>0</v>
      </c>
      <c r="B94" s="3"/>
      <c r="C94" s="33"/>
      <c r="D94" s="33"/>
      <c r="E94" s="33"/>
      <c r="F94" s="3"/>
      <c r="G94" s="3"/>
      <c r="H94" s="4" t="s">
        <v>14</v>
      </c>
      <c r="I94" s="3"/>
      <c r="J94" s="3"/>
      <c r="K94" s="3"/>
      <c r="L94" s="33"/>
      <c r="M94" s="33"/>
      <c r="N94" s="6" t="str">
        <f>N63</f>
        <v>（主任監督員）</v>
      </c>
    </row>
    <row r="95" spans="1:14" s="1" customFormat="1" ht="18.75" customHeight="1">
      <c r="A95" s="5" t="s">
        <v>1</v>
      </c>
      <c r="B95" s="5" t="s">
        <v>2</v>
      </c>
      <c r="C95" s="201" t="s">
        <v>3</v>
      </c>
      <c r="D95" s="202"/>
      <c r="E95" s="202"/>
      <c r="F95" s="202"/>
      <c r="G95" s="203"/>
      <c r="H95" s="204" t="s">
        <v>5</v>
      </c>
      <c r="I95" s="205"/>
      <c r="J95" s="5" t="s">
        <v>7</v>
      </c>
      <c r="K95" s="204" t="s">
        <v>8</v>
      </c>
      <c r="L95" s="205"/>
      <c r="M95" s="204" t="s">
        <v>9</v>
      </c>
      <c r="N95" s="205"/>
    </row>
    <row r="96" spans="1:14" s="1" customFormat="1">
      <c r="A96" s="192" t="s">
        <v>10</v>
      </c>
      <c r="B96" s="195" t="s">
        <v>111</v>
      </c>
      <c r="C96" s="23"/>
      <c r="D96" s="99"/>
      <c r="E96" s="99"/>
      <c r="F96" s="8"/>
      <c r="G96" s="14"/>
      <c r="H96" s="14"/>
      <c r="I96" s="14"/>
      <c r="J96" s="14"/>
      <c r="K96" s="14"/>
      <c r="L96" s="209"/>
      <c r="M96" s="103"/>
      <c r="N96" s="209"/>
    </row>
    <row r="97" spans="1:25" s="1" customFormat="1">
      <c r="A97" s="193"/>
      <c r="B97" s="196"/>
      <c r="C97" s="57" t="s">
        <v>64</v>
      </c>
      <c r="D97" s="115"/>
      <c r="E97" s="115"/>
      <c r="G97" s="108"/>
      <c r="H97" s="108"/>
      <c r="I97" s="108"/>
      <c r="J97" s="57"/>
      <c r="K97" s="57"/>
      <c r="L97" s="210"/>
      <c r="M97" s="104"/>
      <c r="N97" s="210"/>
    </row>
    <row r="98" spans="1:25" s="1" customFormat="1">
      <c r="A98" s="193"/>
      <c r="B98" s="196"/>
      <c r="C98" s="28" t="s">
        <v>166</v>
      </c>
      <c r="D98" s="10" t="s">
        <v>421</v>
      </c>
      <c r="F98" s="10"/>
      <c r="G98" s="78"/>
      <c r="H98" s="78"/>
      <c r="I98" s="78"/>
      <c r="J98" s="81"/>
      <c r="K98" s="150"/>
      <c r="L98" s="210"/>
      <c r="M98" s="104"/>
      <c r="N98" s="210"/>
    </row>
    <row r="99" spans="1:25" s="1" customFormat="1">
      <c r="A99" s="193"/>
      <c r="B99" s="196"/>
      <c r="C99" s="28" t="s">
        <v>166</v>
      </c>
      <c r="D99" s="10" t="s">
        <v>668</v>
      </c>
      <c r="F99" s="77"/>
      <c r="G99" s="78"/>
      <c r="H99" s="78"/>
      <c r="I99" s="78"/>
      <c r="J99" s="81"/>
      <c r="K99" s="150"/>
      <c r="L99" s="210"/>
      <c r="M99" s="104"/>
      <c r="N99" s="210"/>
    </row>
    <row r="100" spans="1:25" s="1" customFormat="1">
      <c r="A100" s="193"/>
      <c r="B100" s="196"/>
      <c r="C100" s="28" t="s">
        <v>166</v>
      </c>
      <c r="D100" s="10" t="s">
        <v>423</v>
      </c>
      <c r="F100" s="77"/>
      <c r="G100" s="78"/>
      <c r="H100" s="78"/>
      <c r="I100" s="78"/>
      <c r="J100" s="81"/>
      <c r="K100" s="150"/>
      <c r="L100" s="210"/>
      <c r="M100" s="104"/>
      <c r="N100" s="210"/>
    </row>
    <row r="101" spans="1:25" s="1" customFormat="1">
      <c r="A101" s="193"/>
      <c r="B101" s="196"/>
      <c r="C101" s="28" t="s">
        <v>166</v>
      </c>
      <c r="D101" s="10" t="s">
        <v>424</v>
      </c>
      <c r="F101" s="10"/>
      <c r="G101" s="108"/>
      <c r="H101" s="108"/>
      <c r="I101" s="108"/>
      <c r="J101" s="57"/>
      <c r="K101" s="57"/>
      <c r="L101" s="210"/>
      <c r="M101" s="104"/>
      <c r="N101" s="210"/>
    </row>
    <row r="102" spans="1:25" s="1" customFormat="1">
      <c r="A102" s="193"/>
      <c r="B102" s="196"/>
      <c r="C102" s="107"/>
      <c r="D102" s="115"/>
      <c r="E102" s="115"/>
      <c r="K102" s="57"/>
      <c r="L102" s="210"/>
      <c r="M102" s="104"/>
      <c r="N102" s="210"/>
    </row>
    <row r="103" spans="1:25" s="1" customFormat="1">
      <c r="A103" s="193"/>
      <c r="B103" s="196"/>
      <c r="C103" s="107"/>
      <c r="D103" s="115"/>
      <c r="E103" s="115"/>
      <c r="H103" s="41" t="s">
        <v>181</v>
      </c>
      <c r="I103" s="160" t="s">
        <v>182</v>
      </c>
      <c r="J103" s="41" t="s">
        <v>183</v>
      </c>
      <c r="K103" s="57"/>
      <c r="L103" s="210"/>
      <c r="M103" s="104"/>
      <c r="N103" s="210"/>
      <c r="P103" s="36"/>
      <c r="Q103" s="36"/>
      <c r="R103" s="36"/>
      <c r="S103" s="36"/>
      <c r="T103" s="36"/>
      <c r="U103" s="36"/>
      <c r="V103" s="36"/>
      <c r="W103" s="36"/>
      <c r="X103" s="37" t="s">
        <v>176</v>
      </c>
      <c r="Y103" s="36"/>
    </row>
    <row r="104" spans="1:25" s="1" customFormat="1">
      <c r="A104" s="193"/>
      <c r="B104" s="196"/>
      <c r="C104" s="107"/>
      <c r="D104" s="115"/>
      <c r="E104" s="115"/>
      <c r="F104" s="10" t="s">
        <v>22</v>
      </c>
      <c r="G104" s="108"/>
      <c r="H104" s="6">
        <f>Q104</f>
        <v>0</v>
      </c>
      <c r="I104" s="156">
        <f>S104</f>
        <v>0</v>
      </c>
      <c r="J104" s="47">
        <f>U104</f>
        <v>0</v>
      </c>
      <c r="K104" s="57"/>
      <c r="L104" s="210"/>
      <c r="M104" s="104"/>
      <c r="N104" s="210"/>
      <c r="P104" s="36" t="s">
        <v>181</v>
      </c>
      <c r="Q104" s="37">
        <f>COUNTIF($C66:$C92,P104)+COUNTIF($C37:$C61,P104)+COUNTIF($C7:$C33,P104)+COUNTIF($C96:$C101,P104)</f>
        <v>0</v>
      </c>
      <c r="R104" s="36" t="s">
        <v>182</v>
      </c>
      <c r="S104" s="37">
        <f>COUNTIF($C66:$C92,R104)+COUNTIF($C37:$C61,R104)+COUNTIF($C7:$C33,R104)+COUNTIF($C96:$C101,R104)</f>
        <v>0</v>
      </c>
      <c r="T104" s="36" t="s">
        <v>183</v>
      </c>
      <c r="U104" s="37">
        <f>COUNTIF($C66:$C92,T104)+COUNTIF($C37:$C61,T104)+COUNTIF($C7:$C33,T104)+COUNTIF($C96:$C101,T104)</f>
        <v>0</v>
      </c>
      <c r="V104" s="36" t="s">
        <v>178</v>
      </c>
      <c r="W104" s="38">
        <f>IF(Q104+S104+U104=0,0,ROUND((Q104+S104*0.5)/(Q104+S104+U104),3))</f>
        <v>0</v>
      </c>
      <c r="X104" s="36">
        <f>IF(W104="","",ROUND(W104*100,1))</f>
        <v>0</v>
      </c>
      <c r="Y104" s="39" t="str">
        <f>IF(X104&lt;60,"d",IF(X104&lt;80,"c",IF(X104&lt;90,"b","a")))</f>
        <v>d</v>
      </c>
    </row>
    <row r="105" spans="1:25" s="1" customFormat="1">
      <c r="A105" s="193"/>
      <c r="B105" s="196"/>
      <c r="C105" s="107"/>
      <c r="D105" s="115"/>
      <c r="E105" s="115"/>
      <c r="F105" s="10" t="s">
        <v>141</v>
      </c>
      <c r="G105" s="108"/>
      <c r="H105" s="108"/>
      <c r="I105" s="108"/>
      <c r="J105" s="57"/>
      <c r="K105" s="57"/>
      <c r="L105" s="210"/>
      <c r="M105" s="104"/>
      <c r="N105" s="210"/>
    </row>
    <row r="106" spans="1:25" s="1" customFormat="1">
      <c r="A106" s="198" t="s">
        <v>11</v>
      </c>
      <c r="B106" s="196"/>
      <c r="C106" s="107"/>
      <c r="D106" s="115"/>
      <c r="E106" s="115"/>
      <c r="F106" s="10" t="s">
        <v>142</v>
      </c>
      <c r="G106" s="108"/>
      <c r="H106" s="108"/>
      <c r="I106" s="108"/>
      <c r="J106" s="57"/>
      <c r="K106" s="57"/>
      <c r="L106" s="210"/>
      <c r="M106" s="104"/>
      <c r="N106" s="210"/>
    </row>
    <row r="107" spans="1:25" s="1" customFormat="1">
      <c r="A107" s="198"/>
      <c r="B107" s="196"/>
      <c r="C107" s="107"/>
      <c r="D107" s="115"/>
      <c r="E107" s="115"/>
      <c r="F107" s="24" t="s">
        <v>858</v>
      </c>
      <c r="G107" s="108"/>
      <c r="H107" s="108"/>
      <c r="I107" s="108"/>
      <c r="J107" s="57"/>
      <c r="K107" s="57"/>
      <c r="L107" s="210"/>
      <c r="M107" s="104"/>
      <c r="N107" s="210"/>
    </row>
    <row r="108" spans="1:25" s="1" customFormat="1">
      <c r="A108" s="198"/>
      <c r="B108" s="196"/>
      <c r="C108" s="107"/>
      <c r="D108" s="115"/>
      <c r="E108" s="115"/>
      <c r="F108" s="10" t="s">
        <v>871</v>
      </c>
      <c r="G108" s="108"/>
      <c r="H108" s="108"/>
      <c r="I108" s="108"/>
      <c r="J108" s="57"/>
      <c r="K108" s="57"/>
      <c r="L108" s="210"/>
      <c r="M108" s="104"/>
      <c r="N108" s="210"/>
    </row>
    <row r="109" spans="1:25" s="1" customFormat="1">
      <c r="A109" s="198"/>
      <c r="B109" s="196"/>
      <c r="C109" s="107"/>
      <c r="D109" s="115"/>
      <c r="E109" s="115"/>
      <c r="F109" s="10" t="str">
        <f>"評価値＝(　"&amp;TEXT(Q104+S104*0.5,"0.0")&amp;"　)評価数／(　"&amp;TEXT(Q104+S104+U104,"0.0")&amp;"　)対象評価項目数＝（　"&amp;TEXT(X104,0)&amp;"　）％"</f>
        <v>評価値＝(　0.0　)評価数／(　0.0　)対象評価項目数＝（　0　）％</v>
      </c>
      <c r="G109" s="108"/>
      <c r="H109" s="108"/>
      <c r="I109" s="108"/>
      <c r="J109" s="57"/>
      <c r="K109" s="57"/>
      <c r="L109" s="210"/>
      <c r="M109" s="104"/>
      <c r="N109" s="210"/>
    </row>
    <row r="110" spans="1:25" s="1" customFormat="1">
      <c r="A110" s="198"/>
      <c r="B110" s="196"/>
      <c r="C110" s="107"/>
      <c r="D110" s="115"/>
      <c r="E110" s="115"/>
      <c r="F110" s="10" t="s">
        <v>21</v>
      </c>
      <c r="G110" s="108"/>
      <c r="H110" s="108"/>
      <c r="I110" s="108"/>
      <c r="J110" s="57"/>
      <c r="K110" s="57"/>
      <c r="L110" s="210"/>
      <c r="M110" s="104"/>
      <c r="N110" s="210"/>
    </row>
    <row r="111" spans="1:25" s="1" customFormat="1">
      <c r="A111" s="198"/>
      <c r="B111" s="196"/>
      <c r="C111" s="107"/>
      <c r="D111" s="115"/>
      <c r="E111" s="115"/>
      <c r="F111" s="10" t="s">
        <v>848</v>
      </c>
      <c r="G111" s="108"/>
      <c r="H111" s="108"/>
      <c r="I111" s="108"/>
      <c r="J111" s="57"/>
      <c r="K111" s="57"/>
      <c r="L111" s="210"/>
      <c r="M111" s="104"/>
      <c r="N111" s="210"/>
    </row>
    <row r="112" spans="1:25" s="1" customFormat="1">
      <c r="A112" s="198"/>
      <c r="B112" s="196"/>
      <c r="C112" s="107"/>
      <c r="D112" s="115"/>
      <c r="E112" s="115"/>
      <c r="F112" s="10" t="s">
        <v>849</v>
      </c>
      <c r="G112" s="108"/>
      <c r="H112" s="108"/>
      <c r="I112" s="108"/>
      <c r="J112" s="57"/>
      <c r="K112" s="57"/>
      <c r="L112" s="210"/>
      <c r="M112" s="104"/>
      <c r="N112" s="210"/>
    </row>
    <row r="113" spans="1:14" s="1" customFormat="1">
      <c r="A113" s="198"/>
      <c r="B113" s="196"/>
      <c r="C113" s="107"/>
      <c r="D113" s="115"/>
      <c r="E113" s="115"/>
      <c r="F113" s="10" t="s">
        <v>850</v>
      </c>
      <c r="G113" s="108"/>
      <c r="H113" s="108"/>
      <c r="I113" s="108"/>
      <c r="J113" s="57"/>
      <c r="K113" s="57"/>
      <c r="L113" s="210"/>
      <c r="M113" s="104"/>
      <c r="N113" s="210"/>
    </row>
    <row r="114" spans="1:14" s="1" customFormat="1">
      <c r="A114" s="198"/>
      <c r="B114" s="196"/>
      <c r="C114" s="107"/>
      <c r="D114" s="115"/>
      <c r="E114" s="115"/>
      <c r="F114" s="10"/>
      <c r="G114" s="108"/>
      <c r="H114" s="108"/>
      <c r="I114" s="108"/>
      <c r="J114" s="57"/>
      <c r="K114" s="57"/>
      <c r="L114" s="210"/>
      <c r="M114" s="104"/>
      <c r="N114" s="210"/>
    </row>
    <row r="115" spans="1:14" s="1" customFormat="1">
      <c r="A115" s="198"/>
      <c r="B115" s="196"/>
      <c r="C115" s="107"/>
      <c r="D115" s="115"/>
      <c r="E115" s="115"/>
      <c r="F115" s="57"/>
      <c r="G115" s="108"/>
      <c r="H115" s="108"/>
      <c r="I115" s="108"/>
      <c r="J115" s="57"/>
      <c r="K115" s="57"/>
      <c r="L115" s="210"/>
      <c r="M115" s="104"/>
      <c r="N115" s="210"/>
    </row>
    <row r="116" spans="1:14" s="1" customFormat="1">
      <c r="A116" s="198"/>
      <c r="B116" s="196"/>
      <c r="C116" s="107"/>
      <c r="D116" s="115"/>
      <c r="E116" s="115"/>
      <c r="F116" s="10"/>
      <c r="G116" s="108"/>
      <c r="H116" s="108"/>
      <c r="I116" s="108"/>
      <c r="J116" s="57"/>
      <c r="K116" s="57"/>
      <c r="L116" s="210"/>
      <c r="M116" s="104"/>
      <c r="N116" s="210"/>
    </row>
    <row r="117" spans="1:14" s="1" customFormat="1">
      <c r="A117" s="198"/>
      <c r="B117" s="196"/>
      <c r="C117" s="107"/>
      <c r="D117" s="115"/>
      <c r="E117" s="115"/>
      <c r="F117" s="10"/>
      <c r="G117" s="108"/>
      <c r="H117" s="108"/>
      <c r="I117" s="108"/>
      <c r="J117" s="57"/>
      <c r="K117" s="57"/>
      <c r="L117" s="210"/>
      <c r="M117" s="104"/>
      <c r="N117" s="210"/>
    </row>
    <row r="118" spans="1:14" s="1" customFormat="1">
      <c r="A118" s="212"/>
      <c r="B118" s="197"/>
      <c r="C118" s="111"/>
      <c r="D118" s="112"/>
      <c r="E118" s="112"/>
      <c r="F118" s="25"/>
      <c r="G118" s="109"/>
      <c r="H118" s="109"/>
      <c r="I118" s="109"/>
      <c r="J118" s="109"/>
      <c r="K118" s="144"/>
      <c r="L118" s="211"/>
      <c r="M118" s="105"/>
      <c r="N118" s="211"/>
    </row>
  </sheetData>
  <mergeCells count="53">
    <mergeCell ref="K3:L3"/>
    <mergeCell ref="M3:N3"/>
    <mergeCell ref="A4:A15"/>
    <mergeCell ref="B4:B33"/>
    <mergeCell ref="L4:L7"/>
    <mergeCell ref="N4:N7"/>
    <mergeCell ref="L8:L33"/>
    <mergeCell ref="N8:N33"/>
    <mergeCell ref="A17:A33"/>
    <mergeCell ref="C3:G3"/>
    <mergeCell ref="H3:I3"/>
    <mergeCell ref="D10:J11"/>
    <mergeCell ref="D13:J14"/>
    <mergeCell ref="D15:J16"/>
    <mergeCell ref="D20:J21"/>
    <mergeCell ref="D22:J23"/>
    <mergeCell ref="C64:G64"/>
    <mergeCell ref="H64:I64"/>
    <mergeCell ref="K36:L36"/>
    <mergeCell ref="M36:N36"/>
    <mergeCell ref="A37:A46"/>
    <mergeCell ref="B37:B61"/>
    <mergeCell ref="L37:L40"/>
    <mergeCell ref="N37:N40"/>
    <mergeCell ref="L41:L61"/>
    <mergeCell ref="N41:N61"/>
    <mergeCell ref="A47:A61"/>
    <mergeCell ref="D38:J39"/>
    <mergeCell ref="D47:J48"/>
    <mergeCell ref="C36:G36"/>
    <mergeCell ref="H36:I36"/>
    <mergeCell ref="B65:B92"/>
    <mergeCell ref="L65:L68"/>
    <mergeCell ref="N65:N68"/>
    <mergeCell ref="L69:L92"/>
    <mergeCell ref="N69:N92"/>
    <mergeCell ref="D81:J82"/>
    <mergeCell ref="D31:J32"/>
    <mergeCell ref="N100:N118"/>
    <mergeCell ref="A106:A118"/>
    <mergeCell ref="A77:A92"/>
    <mergeCell ref="K95:L95"/>
    <mergeCell ref="M95:N95"/>
    <mergeCell ref="A96:A105"/>
    <mergeCell ref="B96:B118"/>
    <mergeCell ref="L96:L99"/>
    <mergeCell ref="N96:N99"/>
    <mergeCell ref="L100:L118"/>
    <mergeCell ref="C95:G95"/>
    <mergeCell ref="H95:I95"/>
    <mergeCell ref="K64:L64"/>
    <mergeCell ref="M64:N64"/>
    <mergeCell ref="A65:A76"/>
  </mergeCells>
  <phoneticPr fontId="1"/>
  <dataValidations count="2">
    <dataValidation type="list" allowBlank="1" showInputMessage="1" showErrorMessage="1" sqref="M8 M4">
      <formula1>"・,〇"</formula1>
    </dataValidation>
    <dataValidation type="list" allowBlank="1" showInputMessage="1" showErrorMessage="1" sqref="C7:C10 C12:C13 C15 C17:C20 C22 C24:C31 C33 C37:C38 C40 C42:C43 C45:C47 C49:C56 C58:C60 C66:C72 C74:C81 C83 C85:C89 C91:C92 C98:C101">
      <formula1>"・,〇,×"</formula1>
    </dataValidation>
  </dataValidations>
  <pageMargins left="0.7" right="0.7" top="0.75" bottom="0.75" header="0.3" footer="0.3"/>
  <pageSetup paperSize="9" scale="99" orientation="landscape" r:id="rId1"/>
  <rowBreaks count="3" manualBreakCount="3">
    <brk id="33" max="13" man="1"/>
    <brk id="61" max="13" man="1"/>
    <brk id="92"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tabSelected="1" view="pageBreakPreview" zoomScaleNormal="140" zoomScaleSheetLayoutView="100" workbookViewId="0">
      <selection activeCell="H47" sqref="H47"/>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25</v>
      </c>
      <c r="B1" s="3"/>
      <c r="C1" s="3"/>
      <c r="D1" s="3"/>
      <c r="E1" s="3"/>
      <c r="F1" s="3"/>
      <c r="G1" s="3"/>
      <c r="H1" s="3"/>
      <c r="I1" s="3"/>
      <c r="J1" s="3"/>
      <c r="K1" s="3"/>
      <c r="L1" s="3"/>
      <c r="M1" s="3"/>
      <c r="N1" s="22"/>
    </row>
    <row r="2" spans="1:23" s="1" customFormat="1" ht="19.5">
      <c r="A2" s="3" t="s">
        <v>0</v>
      </c>
      <c r="B2" s="3"/>
      <c r="C2" s="3"/>
      <c r="D2" s="3"/>
      <c r="E2" s="3"/>
      <c r="F2" s="3"/>
      <c r="G2" s="3"/>
      <c r="H2" s="4" t="s">
        <v>943</v>
      </c>
      <c r="I2" s="3"/>
      <c r="J2" s="3"/>
      <c r="K2" s="3"/>
      <c r="L2" s="3"/>
      <c r="M2" s="3"/>
      <c r="N2" s="6" t="s">
        <v>844</v>
      </c>
      <c r="P2" s="36"/>
      <c r="Q2" s="37" t="s">
        <v>185</v>
      </c>
      <c r="R2" s="37"/>
      <c r="S2" s="37" t="s">
        <v>851</v>
      </c>
      <c r="T2" s="37"/>
      <c r="U2" s="37" t="s">
        <v>852</v>
      </c>
      <c r="V2" s="37" t="s">
        <v>853</v>
      </c>
      <c r="W2" s="37" t="s">
        <v>189</v>
      </c>
    </row>
    <row r="3" spans="1:23" s="1" customFormat="1" ht="18.75" customHeight="1">
      <c r="A3" s="5" t="s">
        <v>1</v>
      </c>
      <c r="B3" s="5" t="s">
        <v>2</v>
      </c>
      <c r="C3" s="201" t="s">
        <v>3</v>
      </c>
      <c r="D3" s="202"/>
      <c r="E3" s="202"/>
      <c r="F3" s="202"/>
      <c r="G3" s="203"/>
      <c r="H3" s="204" t="s">
        <v>5</v>
      </c>
      <c r="I3" s="205"/>
      <c r="J3" s="5" t="s">
        <v>7</v>
      </c>
      <c r="K3" s="204" t="s">
        <v>8</v>
      </c>
      <c r="L3" s="205"/>
      <c r="M3" s="204" t="s">
        <v>9</v>
      </c>
      <c r="N3" s="205"/>
      <c r="P3" s="39" t="str">
        <f>IF(OR(M4="〇",M8="〇"),"e",Y53)</f>
        <v>ｄ</v>
      </c>
      <c r="Q3" s="39" t="str">
        <f>IF($P$3=Q2,"〇","")</f>
        <v/>
      </c>
      <c r="R3" s="39" t="str">
        <f t="shared" ref="R3:W3" si="0">IF($P$3=R2,"〇","")</f>
        <v/>
      </c>
      <c r="S3" s="39" t="str">
        <f>IF($P$3=S2,"〇","")</f>
        <v/>
      </c>
      <c r="T3" s="39" t="str">
        <f t="shared" si="0"/>
        <v/>
      </c>
      <c r="U3" s="39" t="str">
        <f t="shared" si="0"/>
        <v/>
      </c>
      <c r="V3" s="39" t="str">
        <f t="shared" si="0"/>
        <v>〇</v>
      </c>
      <c r="W3" s="39" t="str">
        <f t="shared" si="0"/>
        <v/>
      </c>
    </row>
    <row r="4" spans="1:23" s="1" customFormat="1">
      <c r="A4" s="192" t="s">
        <v>10</v>
      </c>
      <c r="B4" s="195" t="s">
        <v>18</v>
      </c>
      <c r="C4" s="7" t="s">
        <v>16</v>
      </c>
      <c r="D4" s="99"/>
      <c r="E4" s="99"/>
      <c r="F4" s="46"/>
      <c r="G4" s="8"/>
      <c r="H4" s="8"/>
      <c r="I4" s="8"/>
      <c r="J4" s="8"/>
      <c r="K4" s="8"/>
      <c r="L4" s="137"/>
      <c r="M4" s="35" t="s">
        <v>166</v>
      </c>
      <c r="N4" s="209" t="s">
        <v>167</v>
      </c>
    </row>
    <row r="5" spans="1:23" s="1" customFormat="1">
      <c r="A5" s="193"/>
      <c r="B5" s="196"/>
      <c r="C5" s="116" t="s">
        <v>13</v>
      </c>
      <c r="D5" s="32"/>
      <c r="E5" s="115"/>
      <c r="F5" s="32"/>
      <c r="G5" s="10"/>
      <c r="H5" s="10"/>
      <c r="I5" s="10"/>
      <c r="J5" s="10"/>
      <c r="K5" s="10"/>
      <c r="L5" s="138"/>
      <c r="M5" s="104"/>
      <c r="N5" s="210"/>
    </row>
    <row r="6" spans="1:23" s="1" customFormat="1">
      <c r="A6" s="193"/>
      <c r="B6" s="196"/>
      <c r="C6" s="33" t="s">
        <v>19</v>
      </c>
      <c r="E6" s="115"/>
      <c r="F6" s="32"/>
      <c r="G6" s="57"/>
      <c r="H6" s="57"/>
      <c r="I6" s="57"/>
      <c r="J6" s="57"/>
      <c r="K6" s="134"/>
      <c r="L6" s="138"/>
      <c r="M6" s="104"/>
      <c r="N6" s="210"/>
    </row>
    <row r="7" spans="1:23" s="1" customFormat="1" ht="13.5" customHeight="1">
      <c r="A7" s="193"/>
      <c r="B7" s="196"/>
      <c r="C7" s="28" t="s">
        <v>166</v>
      </c>
      <c r="D7" s="208" t="s">
        <v>149</v>
      </c>
      <c r="E7" s="208"/>
      <c r="F7" s="208"/>
      <c r="G7" s="208"/>
      <c r="H7" s="208"/>
      <c r="I7" s="208"/>
      <c r="J7" s="208"/>
      <c r="K7" s="134"/>
      <c r="L7" s="138"/>
      <c r="M7" s="105"/>
      <c r="N7" s="211"/>
    </row>
    <row r="8" spans="1:23" s="1" customFormat="1" ht="13.5" customHeight="1">
      <c r="A8" s="193"/>
      <c r="B8" s="196"/>
      <c r="C8" s="114"/>
      <c r="D8" s="208"/>
      <c r="E8" s="208"/>
      <c r="F8" s="208"/>
      <c r="G8" s="208"/>
      <c r="H8" s="208"/>
      <c r="I8" s="208"/>
      <c r="J8" s="208"/>
      <c r="K8" s="134"/>
      <c r="L8" s="138"/>
      <c r="M8" s="35" t="s">
        <v>166</v>
      </c>
      <c r="N8" s="210" t="s">
        <v>168</v>
      </c>
    </row>
    <row r="9" spans="1:23" s="1" customFormat="1" ht="13.5" customHeight="1">
      <c r="A9" s="193"/>
      <c r="B9" s="196"/>
      <c r="C9" s="28" t="s">
        <v>166</v>
      </c>
      <c r="D9" s="208" t="s">
        <v>150</v>
      </c>
      <c r="E9" s="208"/>
      <c r="F9" s="208"/>
      <c r="G9" s="208"/>
      <c r="H9" s="208"/>
      <c r="I9" s="208"/>
      <c r="J9" s="208"/>
      <c r="K9" s="134"/>
      <c r="L9" s="138"/>
      <c r="M9" s="104"/>
      <c r="N9" s="210"/>
    </row>
    <row r="10" spans="1:23" s="1" customFormat="1" ht="13.5" customHeight="1">
      <c r="A10" s="193"/>
      <c r="B10" s="196"/>
      <c r="C10" s="114"/>
      <c r="D10" s="208"/>
      <c r="E10" s="208"/>
      <c r="F10" s="208"/>
      <c r="G10" s="208"/>
      <c r="H10" s="208"/>
      <c r="I10" s="208"/>
      <c r="J10" s="208"/>
      <c r="K10" s="134"/>
      <c r="L10" s="138"/>
      <c r="M10" s="104"/>
      <c r="N10" s="210"/>
    </row>
    <row r="11" spans="1:23" s="1" customFormat="1" ht="13.5" customHeight="1">
      <c r="A11" s="193"/>
      <c r="B11" s="196"/>
      <c r="C11" s="28" t="s">
        <v>166</v>
      </c>
      <c r="D11" s="208" t="s">
        <v>151</v>
      </c>
      <c r="E11" s="208"/>
      <c r="F11" s="208"/>
      <c r="G11" s="208"/>
      <c r="H11" s="208"/>
      <c r="I11" s="208"/>
      <c r="J11" s="208"/>
      <c r="K11" s="134"/>
      <c r="L11" s="138"/>
      <c r="M11" s="104"/>
      <c r="N11" s="210"/>
    </row>
    <row r="12" spans="1:23" s="1" customFormat="1" ht="13.5" customHeight="1">
      <c r="A12" s="193"/>
      <c r="B12" s="196"/>
      <c r="C12" s="114"/>
      <c r="D12" s="208"/>
      <c r="E12" s="208"/>
      <c r="F12" s="208"/>
      <c r="G12" s="208"/>
      <c r="H12" s="208"/>
      <c r="I12" s="208"/>
      <c r="J12" s="208"/>
      <c r="K12" s="134"/>
      <c r="L12" s="138"/>
      <c r="M12" s="104"/>
      <c r="N12" s="210"/>
    </row>
    <row r="13" spans="1:23" s="1" customFormat="1" ht="13.5" customHeight="1">
      <c r="A13" s="193"/>
      <c r="B13" s="196"/>
      <c r="C13" s="28" t="s">
        <v>166</v>
      </c>
      <c r="D13" s="208" t="s">
        <v>152</v>
      </c>
      <c r="E13" s="208"/>
      <c r="F13" s="208"/>
      <c r="G13" s="208"/>
      <c r="H13" s="208"/>
      <c r="I13" s="208"/>
      <c r="J13" s="208"/>
      <c r="K13" s="134"/>
      <c r="L13" s="138"/>
      <c r="M13" s="104"/>
      <c r="N13" s="210"/>
    </row>
    <row r="14" spans="1:23" s="1" customFormat="1" ht="13.5" customHeight="1">
      <c r="A14" s="95"/>
      <c r="B14" s="196"/>
      <c r="C14" s="114"/>
      <c r="D14" s="208"/>
      <c r="E14" s="208"/>
      <c r="F14" s="208"/>
      <c r="G14" s="208"/>
      <c r="H14" s="208"/>
      <c r="I14" s="208"/>
      <c r="J14" s="208"/>
      <c r="K14" s="134"/>
      <c r="L14" s="138"/>
      <c r="M14" s="104"/>
      <c r="N14" s="210"/>
    </row>
    <row r="15" spans="1:23" s="1" customFormat="1" ht="13.5" customHeight="1">
      <c r="A15" s="198" t="s">
        <v>11</v>
      </c>
      <c r="B15" s="196"/>
      <c r="C15" s="28" t="s">
        <v>166</v>
      </c>
      <c r="D15" s="10" t="s">
        <v>153</v>
      </c>
      <c r="F15" s="57"/>
      <c r="G15" s="57"/>
      <c r="H15" s="57"/>
      <c r="I15" s="57"/>
      <c r="J15" s="57"/>
      <c r="K15" s="57"/>
      <c r="L15" s="138"/>
      <c r="M15" s="104"/>
      <c r="N15" s="210"/>
    </row>
    <row r="16" spans="1:23" s="1" customFormat="1" ht="13.5" customHeight="1">
      <c r="A16" s="198"/>
      <c r="B16" s="196"/>
      <c r="C16" s="28" t="s">
        <v>166</v>
      </c>
      <c r="D16" s="10" t="s">
        <v>154</v>
      </c>
      <c r="F16" s="57"/>
      <c r="G16" s="57"/>
      <c r="H16" s="57"/>
      <c r="I16" s="57"/>
      <c r="J16" s="57"/>
      <c r="K16" s="57"/>
      <c r="L16" s="138"/>
      <c r="M16" s="104"/>
      <c r="N16" s="210"/>
    </row>
    <row r="17" spans="1:14" s="1" customFormat="1" ht="13.5" customHeight="1">
      <c r="A17" s="198"/>
      <c r="B17" s="196"/>
      <c r="C17" s="28" t="s">
        <v>166</v>
      </c>
      <c r="D17" s="10" t="s">
        <v>155</v>
      </c>
      <c r="F17" s="57"/>
      <c r="G17" s="57"/>
      <c r="H17" s="57"/>
      <c r="I17" s="57"/>
      <c r="J17" s="57"/>
      <c r="K17" s="57"/>
      <c r="L17" s="138"/>
      <c r="M17" s="104"/>
      <c r="N17" s="210"/>
    </row>
    <row r="18" spans="1:14" s="1" customFormat="1" ht="13.5" customHeight="1">
      <c r="A18" s="198"/>
      <c r="B18" s="196"/>
      <c r="C18" s="28" t="s">
        <v>166</v>
      </c>
      <c r="D18" s="10" t="s">
        <v>860</v>
      </c>
      <c r="F18" s="57"/>
      <c r="G18" s="57"/>
      <c r="H18" s="57"/>
      <c r="I18" s="57"/>
      <c r="J18" s="57"/>
      <c r="K18" s="57"/>
      <c r="L18" s="138"/>
      <c r="M18" s="104"/>
      <c r="N18" s="210"/>
    </row>
    <row r="19" spans="1:14" s="1" customFormat="1" ht="13.5" customHeight="1">
      <c r="A19" s="198"/>
      <c r="B19" s="196"/>
      <c r="C19" s="28" t="s">
        <v>166</v>
      </c>
      <c r="D19" s="10" t="s">
        <v>156</v>
      </c>
      <c r="F19" s="57"/>
      <c r="G19" s="57"/>
      <c r="H19" s="57"/>
      <c r="I19" s="57"/>
      <c r="J19" s="57"/>
      <c r="K19" s="57"/>
      <c r="L19" s="138"/>
      <c r="M19" s="104"/>
      <c r="N19" s="210"/>
    </row>
    <row r="20" spans="1:14" s="1" customFormat="1" ht="13.5" customHeight="1">
      <c r="A20" s="198"/>
      <c r="B20" s="196"/>
      <c r="C20" s="28" t="s">
        <v>166</v>
      </c>
      <c r="D20" s="10" t="s">
        <v>861</v>
      </c>
      <c r="F20" s="57"/>
      <c r="G20" s="57"/>
      <c r="H20" s="57"/>
      <c r="I20" s="57"/>
      <c r="J20" s="57"/>
      <c r="K20" s="57"/>
      <c r="L20" s="138"/>
      <c r="M20" s="104"/>
      <c r="N20" s="210"/>
    </row>
    <row r="21" spans="1:14" s="1" customFormat="1" ht="13.5" customHeight="1">
      <c r="A21" s="198"/>
      <c r="B21" s="196"/>
      <c r="C21" s="28" t="s">
        <v>166</v>
      </c>
      <c r="D21" s="10" t="s">
        <v>157</v>
      </c>
      <c r="F21" s="57"/>
      <c r="G21" s="57"/>
      <c r="H21" s="57"/>
      <c r="I21" s="57"/>
      <c r="J21" s="57"/>
      <c r="K21" s="57"/>
      <c r="L21" s="138"/>
      <c r="M21" s="104"/>
      <c r="N21" s="210"/>
    </row>
    <row r="22" spans="1:14" s="1" customFormat="1" ht="13.5" customHeight="1">
      <c r="A22" s="198"/>
      <c r="B22" s="196"/>
      <c r="C22" s="28" t="s">
        <v>166</v>
      </c>
      <c r="D22" s="10" t="s">
        <v>158</v>
      </c>
      <c r="F22" s="57"/>
      <c r="G22" s="57"/>
      <c r="H22" s="57"/>
      <c r="I22" s="57"/>
      <c r="J22" s="57"/>
      <c r="K22" s="57"/>
      <c r="L22" s="138"/>
      <c r="M22" s="104"/>
      <c r="N22" s="210"/>
    </row>
    <row r="23" spans="1:14" s="1" customFormat="1" ht="13.5" customHeight="1">
      <c r="A23" s="198"/>
      <c r="B23" s="196"/>
      <c r="C23" s="28" t="s">
        <v>166</v>
      </c>
      <c r="D23" s="10" t="s">
        <v>159</v>
      </c>
      <c r="F23" s="57"/>
      <c r="G23" s="57"/>
      <c r="H23" s="57"/>
      <c r="I23" s="57"/>
      <c r="J23" s="57"/>
      <c r="K23" s="57"/>
      <c r="L23" s="138"/>
      <c r="M23" s="104"/>
      <c r="N23" s="210"/>
    </row>
    <row r="24" spans="1:14" s="1" customFormat="1" ht="13.5" customHeight="1">
      <c r="A24" s="198"/>
      <c r="B24" s="196"/>
      <c r="C24" s="28" t="s">
        <v>166</v>
      </c>
      <c r="D24" s="10" t="s">
        <v>862</v>
      </c>
      <c r="F24" s="57"/>
      <c r="G24" s="57"/>
      <c r="H24" s="57"/>
      <c r="I24" s="57"/>
      <c r="J24" s="57"/>
      <c r="K24" s="57"/>
      <c r="L24" s="138"/>
      <c r="M24" s="104"/>
      <c r="N24" s="210"/>
    </row>
    <row r="25" spans="1:14" s="1" customFormat="1" ht="13.5" customHeight="1">
      <c r="A25" s="198"/>
      <c r="B25" s="196"/>
      <c r="C25" s="28" t="s">
        <v>166</v>
      </c>
      <c r="D25" s="208" t="s">
        <v>160</v>
      </c>
      <c r="E25" s="208"/>
      <c r="F25" s="208"/>
      <c r="G25" s="208"/>
      <c r="H25" s="208"/>
      <c r="I25" s="208"/>
      <c r="J25" s="208"/>
      <c r="K25" s="134"/>
      <c r="L25" s="138"/>
      <c r="M25" s="104"/>
      <c r="N25" s="210"/>
    </row>
    <row r="26" spans="1:14" s="1" customFormat="1" ht="13.5" customHeight="1">
      <c r="A26" s="198"/>
      <c r="B26" s="196"/>
      <c r="C26" s="114"/>
      <c r="D26" s="208"/>
      <c r="E26" s="208"/>
      <c r="F26" s="208"/>
      <c r="G26" s="208"/>
      <c r="H26" s="208"/>
      <c r="I26" s="208"/>
      <c r="J26" s="208"/>
      <c r="K26" s="134"/>
      <c r="L26" s="138"/>
      <c r="M26" s="104"/>
      <c r="N26" s="210"/>
    </row>
    <row r="27" spans="1:14" s="1" customFormat="1" ht="13.5" customHeight="1">
      <c r="A27" s="198"/>
      <c r="B27" s="196"/>
      <c r="C27" s="28" t="s">
        <v>166</v>
      </c>
      <c r="D27" s="208" t="s">
        <v>161</v>
      </c>
      <c r="E27" s="208"/>
      <c r="F27" s="208"/>
      <c r="G27" s="208"/>
      <c r="H27" s="208"/>
      <c r="I27" s="208"/>
      <c r="J27" s="208"/>
      <c r="K27" s="134"/>
      <c r="L27" s="138"/>
      <c r="M27" s="104"/>
      <c r="N27" s="210"/>
    </row>
    <row r="28" spans="1:14" s="1" customFormat="1" ht="13.5" customHeight="1">
      <c r="A28" s="198"/>
      <c r="B28" s="196"/>
      <c r="C28" s="114"/>
      <c r="D28" s="208"/>
      <c r="E28" s="208"/>
      <c r="F28" s="208"/>
      <c r="G28" s="208"/>
      <c r="H28" s="208"/>
      <c r="I28" s="208"/>
      <c r="J28" s="208"/>
      <c r="K28" s="134"/>
      <c r="L28" s="138"/>
      <c r="M28" s="104"/>
      <c r="N28" s="210"/>
    </row>
    <row r="29" spans="1:14" s="1" customFormat="1" ht="13.5" customHeight="1">
      <c r="A29" s="198"/>
      <c r="B29" s="196"/>
      <c r="C29" s="28" t="s">
        <v>166</v>
      </c>
      <c r="D29" s="10" t="s">
        <v>162</v>
      </c>
      <c r="F29" s="57"/>
      <c r="G29" s="57"/>
      <c r="H29" s="57"/>
      <c r="I29" s="57"/>
      <c r="J29" s="57"/>
      <c r="K29" s="57"/>
      <c r="L29" s="138"/>
      <c r="M29" s="104"/>
      <c r="N29" s="210"/>
    </row>
    <row r="30" spans="1:14" s="1" customFormat="1" ht="13.5" customHeight="1">
      <c r="A30" s="198"/>
      <c r="B30" s="196"/>
      <c r="C30" s="28" t="s">
        <v>166</v>
      </c>
      <c r="D30" s="208" t="s">
        <v>163</v>
      </c>
      <c r="E30" s="208"/>
      <c r="F30" s="208"/>
      <c r="G30" s="208"/>
      <c r="H30" s="208"/>
      <c r="I30" s="208"/>
      <c r="J30" s="208"/>
      <c r="K30" s="134"/>
      <c r="L30" s="138"/>
      <c r="M30" s="104"/>
      <c r="N30" s="210"/>
    </row>
    <row r="31" spans="1:14" s="1" customFormat="1" ht="13.5" customHeight="1">
      <c r="A31" s="198"/>
      <c r="B31" s="196"/>
      <c r="C31" s="114"/>
      <c r="D31" s="208"/>
      <c r="E31" s="208"/>
      <c r="F31" s="208"/>
      <c r="G31" s="208"/>
      <c r="H31" s="208"/>
      <c r="I31" s="208"/>
      <c r="J31" s="208"/>
      <c r="K31" s="134"/>
      <c r="L31" s="138"/>
      <c r="M31" s="104"/>
      <c r="N31" s="210"/>
    </row>
    <row r="32" spans="1:14" s="1" customFormat="1" ht="13.5" customHeight="1">
      <c r="A32" s="198"/>
      <c r="B32" s="196"/>
      <c r="C32" s="28" t="s">
        <v>166</v>
      </c>
      <c r="D32" s="208" t="s">
        <v>164</v>
      </c>
      <c r="E32" s="208"/>
      <c r="F32" s="208"/>
      <c r="G32" s="208"/>
      <c r="H32" s="208"/>
      <c r="I32" s="208"/>
      <c r="J32" s="208"/>
      <c r="K32" s="134"/>
      <c r="L32" s="138"/>
      <c r="M32" s="104"/>
      <c r="N32" s="210"/>
    </row>
    <row r="33" spans="1:14" s="1" customFormat="1" ht="13.5" customHeight="1">
      <c r="A33" s="198"/>
      <c r="B33" s="196"/>
      <c r="C33" s="114"/>
      <c r="D33" s="208"/>
      <c r="E33" s="208"/>
      <c r="F33" s="208"/>
      <c r="G33" s="208"/>
      <c r="H33" s="208"/>
      <c r="I33" s="208"/>
      <c r="J33" s="208"/>
      <c r="K33" s="134"/>
      <c r="L33" s="138"/>
      <c r="M33" s="104"/>
      <c r="N33" s="210"/>
    </row>
    <row r="34" spans="1:14" s="1" customFormat="1" ht="13.5" customHeight="1">
      <c r="A34" s="212"/>
      <c r="B34" s="197"/>
      <c r="C34" s="42" t="s">
        <v>166</v>
      </c>
      <c r="D34" s="25" t="s">
        <v>165</v>
      </c>
      <c r="E34" s="25"/>
      <c r="F34" s="109"/>
      <c r="G34" s="109"/>
      <c r="H34" s="109"/>
      <c r="I34" s="109"/>
      <c r="J34" s="144"/>
      <c r="K34" s="144"/>
      <c r="L34" s="139"/>
      <c r="M34" s="105"/>
      <c r="N34" s="211"/>
    </row>
    <row r="35" spans="1:14" s="1" customFormat="1">
      <c r="A35" s="2" t="s">
        <v>25</v>
      </c>
      <c r="B35" s="3"/>
      <c r="C35" s="3"/>
      <c r="D35" s="3"/>
      <c r="E35" s="3"/>
      <c r="F35" s="3"/>
      <c r="G35" s="3"/>
      <c r="H35" s="3"/>
      <c r="I35" s="3"/>
      <c r="J35" s="3"/>
      <c r="K35" s="3"/>
      <c r="L35" s="3"/>
      <c r="M35" s="3"/>
      <c r="N35" s="22"/>
    </row>
    <row r="36" spans="1:14" s="1" customFormat="1" ht="19.5">
      <c r="A36" s="3" t="s">
        <v>0</v>
      </c>
      <c r="B36" s="3"/>
      <c r="C36" s="3"/>
      <c r="D36" s="3"/>
      <c r="E36" s="3"/>
      <c r="F36" s="3"/>
      <c r="G36" s="3"/>
      <c r="H36" s="4" t="s">
        <v>943</v>
      </c>
      <c r="I36" s="3"/>
      <c r="J36" s="3"/>
      <c r="K36" s="3"/>
      <c r="L36" s="3"/>
      <c r="M36" s="3"/>
      <c r="N36" s="6" t="str">
        <f>N2</f>
        <v>（主任監督員）</v>
      </c>
    </row>
    <row r="37" spans="1:14" s="1" customFormat="1" ht="18.75" customHeight="1">
      <c r="A37" s="5" t="s">
        <v>1</v>
      </c>
      <c r="B37" s="5" t="s">
        <v>2</v>
      </c>
      <c r="C37" s="201" t="s">
        <v>3</v>
      </c>
      <c r="D37" s="202"/>
      <c r="E37" s="202"/>
      <c r="F37" s="202"/>
      <c r="G37" s="203"/>
      <c r="H37" s="204" t="s">
        <v>5</v>
      </c>
      <c r="I37" s="205"/>
      <c r="J37" s="5" t="s">
        <v>7</v>
      </c>
      <c r="K37" s="204" t="s">
        <v>8</v>
      </c>
      <c r="L37" s="205"/>
      <c r="M37" s="204" t="s">
        <v>9</v>
      </c>
      <c r="N37" s="205"/>
    </row>
    <row r="38" spans="1:14" s="1" customFormat="1" ht="13.5" customHeight="1">
      <c r="A38" s="192" t="s">
        <v>10</v>
      </c>
      <c r="B38" s="195" t="s">
        <v>18</v>
      </c>
      <c r="C38" s="28" t="s">
        <v>166</v>
      </c>
      <c r="D38" s="206" t="s">
        <v>169</v>
      </c>
      <c r="E38" s="206"/>
      <c r="F38" s="206"/>
      <c r="G38" s="206"/>
      <c r="H38" s="206"/>
      <c r="I38" s="206"/>
      <c r="J38" s="206"/>
      <c r="K38" s="133"/>
      <c r="L38" s="137"/>
      <c r="M38" s="103"/>
      <c r="N38" s="91"/>
    </row>
    <row r="39" spans="1:14" s="1" customFormat="1" ht="13.5" customHeight="1">
      <c r="A39" s="193"/>
      <c r="B39" s="196"/>
      <c r="C39" s="107"/>
      <c r="D39" s="207"/>
      <c r="E39" s="207"/>
      <c r="F39" s="207"/>
      <c r="G39" s="207"/>
      <c r="H39" s="207"/>
      <c r="I39" s="207"/>
      <c r="J39" s="207"/>
      <c r="K39" s="148"/>
      <c r="L39" s="138"/>
      <c r="M39" s="104"/>
      <c r="N39" s="92"/>
    </row>
    <row r="40" spans="1:14" s="1" customFormat="1">
      <c r="A40" s="194"/>
      <c r="B40" s="196"/>
      <c r="C40" s="57" t="s">
        <v>20</v>
      </c>
      <c r="D40" s="115"/>
      <c r="E40" s="115"/>
      <c r="G40" s="106"/>
      <c r="H40" s="106"/>
      <c r="I40" s="106"/>
      <c r="J40" s="148"/>
      <c r="K40" s="148"/>
      <c r="L40" s="138"/>
      <c r="M40" s="104"/>
      <c r="N40" s="92"/>
    </row>
    <row r="41" spans="1:14" s="1" customFormat="1" ht="13.5" customHeight="1">
      <c r="A41" s="194"/>
      <c r="B41" s="196"/>
      <c r="C41" s="28" t="s">
        <v>166</v>
      </c>
      <c r="D41" s="29" t="s">
        <v>170</v>
      </c>
      <c r="F41" s="29"/>
      <c r="G41" s="18"/>
      <c r="H41" s="18"/>
      <c r="I41" s="18"/>
      <c r="J41" s="30"/>
      <c r="K41" s="148"/>
      <c r="L41" s="138"/>
      <c r="M41" s="104"/>
      <c r="N41" s="92"/>
    </row>
    <row r="42" spans="1:14" s="1" customFormat="1" ht="13.5" customHeight="1">
      <c r="A42" s="194"/>
      <c r="B42" s="196"/>
      <c r="C42" s="28" t="s">
        <v>166</v>
      </c>
      <c r="D42" s="29" t="s">
        <v>171</v>
      </c>
      <c r="F42" s="30"/>
      <c r="G42" s="18"/>
      <c r="H42" s="18"/>
      <c r="I42" s="18"/>
      <c r="J42" s="30"/>
      <c r="K42" s="148"/>
      <c r="L42" s="138"/>
      <c r="M42" s="104"/>
      <c r="N42" s="92"/>
    </row>
    <row r="43" spans="1:14" s="1" customFormat="1" ht="13.5" customHeight="1">
      <c r="A43" s="194"/>
      <c r="B43" s="196"/>
      <c r="C43" s="28" t="s">
        <v>166</v>
      </c>
      <c r="D43" s="29" t="s">
        <v>172</v>
      </c>
      <c r="F43" s="57"/>
      <c r="G43" s="108"/>
      <c r="H43" s="108"/>
      <c r="I43" s="108"/>
      <c r="J43" s="57"/>
      <c r="K43" s="140"/>
      <c r="L43" s="138"/>
      <c r="M43" s="104"/>
      <c r="N43" s="92"/>
    </row>
    <row r="44" spans="1:14" s="1" customFormat="1" ht="13.5" customHeight="1">
      <c r="A44" s="194"/>
      <c r="B44" s="196"/>
      <c r="C44" s="28" t="s">
        <v>166</v>
      </c>
      <c r="D44" s="29" t="s">
        <v>173</v>
      </c>
      <c r="F44" s="57"/>
      <c r="G44" s="108"/>
      <c r="H44" s="108"/>
      <c r="I44" s="108"/>
      <c r="J44" s="57"/>
      <c r="K44" s="140"/>
      <c r="L44" s="138"/>
      <c r="M44" s="104"/>
      <c r="N44" s="92"/>
    </row>
    <row r="45" spans="1:14" s="1" customFormat="1" ht="13.5" customHeight="1">
      <c r="A45" s="194"/>
      <c r="B45" s="196"/>
      <c r="C45" s="28" t="s">
        <v>166</v>
      </c>
      <c r="D45" s="29" t="s">
        <v>174</v>
      </c>
      <c r="F45" s="57"/>
      <c r="G45" s="108"/>
      <c r="H45" s="108"/>
      <c r="I45" s="108"/>
      <c r="J45" s="57"/>
      <c r="K45" s="140"/>
      <c r="L45" s="138"/>
      <c r="M45" s="104"/>
      <c r="N45" s="92"/>
    </row>
    <row r="46" spans="1:14" s="1" customFormat="1" ht="13.5" customHeight="1">
      <c r="A46" s="194"/>
      <c r="B46" s="196"/>
      <c r="C46" s="28" t="s">
        <v>166</v>
      </c>
      <c r="D46" s="29" t="s">
        <v>175</v>
      </c>
      <c r="F46" s="98"/>
      <c r="G46" s="97"/>
      <c r="H46" s="97"/>
      <c r="I46" s="97"/>
      <c r="J46" s="140"/>
      <c r="K46" s="140"/>
      <c r="L46" s="138"/>
      <c r="M46" s="104"/>
      <c r="N46" s="92"/>
    </row>
    <row r="47" spans="1:14" s="1" customFormat="1">
      <c r="A47" s="194"/>
      <c r="B47" s="196"/>
      <c r="C47" s="107"/>
      <c r="D47" s="96"/>
      <c r="E47" s="115"/>
      <c r="F47" s="98"/>
      <c r="G47" s="97"/>
      <c r="H47" s="40" t="s">
        <v>181</v>
      </c>
      <c r="I47" s="40"/>
      <c r="J47" s="41" t="s">
        <v>183</v>
      </c>
      <c r="K47" s="140"/>
      <c r="L47" s="138"/>
      <c r="M47" s="104"/>
      <c r="N47" s="92"/>
    </row>
    <row r="48" spans="1:14" s="1" customFormat="1">
      <c r="A48" s="194"/>
      <c r="B48" s="196"/>
      <c r="C48" s="107"/>
      <c r="D48" s="115"/>
      <c r="E48" s="115"/>
      <c r="F48" s="10" t="s">
        <v>22</v>
      </c>
      <c r="G48" s="108"/>
      <c r="H48" s="6">
        <f>Q53</f>
        <v>0</v>
      </c>
      <c r="I48" s="6"/>
      <c r="J48" s="47">
        <f>U53</f>
        <v>0</v>
      </c>
      <c r="K48" s="57"/>
      <c r="L48" s="138"/>
      <c r="M48" s="104"/>
      <c r="N48" s="92"/>
    </row>
    <row r="49" spans="1:25" s="1" customFormat="1">
      <c r="A49" s="194"/>
      <c r="B49" s="196"/>
      <c r="C49" s="107"/>
      <c r="D49" s="115"/>
      <c r="E49" s="115"/>
      <c r="F49" s="10" t="s">
        <v>141</v>
      </c>
      <c r="G49" s="108"/>
      <c r="H49" s="108"/>
      <c r="I49" s="108"/>
      <c r="J49" s="57"/>
      <c r="K49" s="57"/>
      <c r="L49" s="138"/>
      <c r="M49" s="104"/>
      <c r="N49" s="92"/>
    </row>
    <row r="50" spans="1:25" s="1" customFormat="1">
      <c r="A50" s="194"/>
      <c r="B50" s="196"/>
      <c r="C50" s="107"/>
      <c r="D50" s="115"/>
      <c r="E50" s="115"/>
      <c r="F50" s="10" t="s">
        <v>142</v>
      </c>
      <c r="G50" s="108"/>
      <c r="H50" s="108"/>
      <c r="I50" s="108"/>
      <c r="J50" s="57"/>
      <c r="K50" s="57"/>
      <c r="L50" s="138"/>
      <c r="M50" s="104"/>
      <c r="N50" s="92"/>
    </row>
    <row r="51" spans="1:25" s="1" customFormat="1">
      <c r="A51" s="198" t="s">
        <v>144</v>
      </c>
      <c r="B51" s="196"/>
      <c r="C51" s="107"/>
      <c r="D51" s="115"/>
      <c r="E51" s="115"/>
      <c r="F51" s="24" t="s">
        <v>858</v>
      </c>
      <c r="G51" s="108"/>
      <c r="H51" s="108"/>
      <c r="I51" s="108"/>
      <c r="J51" s="57"/>
      <c r="K51" s="57"/>
      <c r="L51" s="138"/>
      <c r="M51" s="104"/>
      <c r="N51" s="92"/>
    </row>
    <row r="52" spans="1:25" s="1" customFormat="1">
      <c r="A52" s="199"/>
      <c r="B52" s="196"/>
      <c r="C52" s="107"/>
      <c r="D52" s="115"/>
      <c r="E52" s="115"/>
      <c r="F52" s="10" t="s">
        <v>859</v>
      </c>
      <c r="G52" s="9"/>
      <c r="H52" s="9"/>
      <c r="I52" s="9"/>
      <c r="J52" s="10"/>
      <c r="K52" s="10"/>
      <c r="L52" s="138"/>
      <c r="M52" s="104"/>
      <c r="N52" s="92"/>
      <c r="P52" s="36"/>
      <c r="Q52" s="36"/>
      <c r="R52" s="36"/>
      <c r="S52" s="36"/>
      <c r="T52" s="36"/>
      <c r="U52" s="36"/>
      <c r="V52" s="36"/>
      <c r="W52" s="36"/>
      <c r="X52" s="37" t="s">
        <v>176</v>
      </c>
      <c r="Y52" s="36"/>
    </row>
    <row r="53" spans="1:25" s="1" customFormat="1">
      <c r="A53" s="199"/>
      <c r="B53" s="196"/>
      <c r="C53" s="107"/>
      <c r="D53" s="115"/>
      <c r="E53" s="115" t="s">
        <v>184</v>
      </c>
      <c r="F53" s="10" t="str">
        <f>"評価値＝(　"&amp;TEXT(Q53+S53*0.5,"0.0")&amp;"　)評価数／(　"&amp;TEXT(Q53+S53+U53,"0.0")&amp;"　)対象評価項目数＝（　"&amp;TEXT(X53,0)&amp;"　）％"</f>
        <v>評価値＝(　0.0　)評価数／(　0.0　)対象評価項目数＝（　0　）％</v>
      </c>
      <c r="G53" s="108"/>
      <c r="H53" s="108"/>
      <c r="I53" s="108"/>
      <c r="J53" s="57"/>
      <c r="K53" s="57"/>
      <c r="L53" s="138"/>
      <c r="M53" s="104"/>
      <c r="N53" s="92"/>
      <c r="P53" s="36" t="s">
        <v>179</v>
      </c>
      <c r="Q53" s="37">
        <f>COUNTIF(C38:C46,"〇")+COUNTIF(C7:C34,"〇")</f>
        <v>0</v>
      </c>
      <c r="R53" s="36" t="s">
        <v>180</v>
      </c>
      <c r="S53" s="37">
        <f>COUNTIF(C38:C46,"△")+COUNTIF(C7:C34,"△")</f>
        <v>0</v>
      </c>
      <c r="T53" s="36" t="s">
        <v>177</v>
      </c>
      <c r="U53" s="37">
        <f>COUNTIF(C38:C46,"×")+COUNTIF(C7:C34,"×")</f>
        <v>0</v>
      </c>
      <c r="V53" s="36" t="s">
        <v>178</v>
      </c>
      <c r="W53" s="38">
        <f>IF(Q53+S53+U53=0,0,ROUND((Q53+S53*0.5)/(Q53+S53+U53),3))</f>
        <v>0</v>
      </c>
      <c r="X53" s="36">
        <f>IF(W53="","",ROUND(W53*100,1))</f>
        <v>0</v>
      </c>
      <c r="Y53" s="39" t="str">
        <f>IF(X53&lt;60,"ｄ",IF(X53&lt;80,"ｃ",IF(X53&lt;90,"ｂ","a")))</f>
        <v>ｄ</v>
      </c>
    </row>
    <row r="54" spans="1:25" s="1" customFormat="1">
      <c r="A54" s="199"/>
      <c r="B54" s="196"/>
      <c r="C54" s="107"/>
      <c r="D54" s="115"/>
      <c r="E54" s="115"/>
      <c r="F54" s="10" t="s">
        <v>21</v>
      </c>
      <c r="G54" s="108"/>
      <c r="H54" s="108"/>
      <c r="I54" s="108"/>
      <c r="J54" s="57"/>
      <c r="K54" s="57"/>
      <c r="L54" s="138"/>
      <c r="M54" s="104"/>
      <c r="N54" s="92"/>
    </row>
    <row r="55" spans="1:25" s="1" customFormat="1">
      <c r="A55" s="199"/>
      <c r="B55" s="196"/>
      <c r="C55" s="107"/>
      <c r="D55" s="115"/>
      <c r="E55" s="115"/>
      <c r="F55" s="10" t="s">
        <v>848</v>
      </c>
      <c r="G55" s="9"/>
      <c r="H55" s="9"/>
      <c r="I55" s="9"/>
      <c r="J55" s="10"/>
      <c r="K55" s="10"/>
      <c r="L55" s="138"/>
      <c r="M55" s="104"/>
      <c r="N55" s="92"/>
    </row>
    <row r="56" spans="1:25" s="1" customFormat="1">
      <c r="A56" s="199"/>
      <c r="B56" s="196"/>
      <c r="C56" s="107"/>
      <c r="D56" s="115"/>
      <c r="E56" s="115"/>
      <c r="F56" s="10" t="s">
        <v>849</v>
      </c>
      <c r="G56" s="108"/>
      <c r="H56" s="108"/>
      <c r="I56" s="108"/>
      <c r="J56" s="57"/>
      <c r="K56" s="57"/>
      <c r="L56" s="138"/>
      <c r="M56" s="104"/>
      <c r="N56" s="92"/>
    </row>
    <row r="57" spans="1:25" s="1" customFormat="1">
      <c r="A57" s="199"/>
      <c r="B57" s="196"/>
      <c r="C57" s="107"/>
      <c r="D57" s="115"/>
      <c r="E57" s="115"/>
      <c r="F57" s="10" t="s">
        <v>850</v>
      </c>
      <c r="G57" s="108"/>
      <c r="H57" s="108"/>
      <c r="I57" s="108"/>
      <c r="J57" s="57"/>
      <c r="K57" s="57"/>
      <c r="L57" s="138"/>
      <c r="M57" s="104"/>
      <c r="N57" s="92"/>
    </row>
    <row r="58" spans="1:25" s="1" customFormat="1">
      <c r="A58" s="199"/>
      <c r="B58" s="196"/>
      <c r="C58" s="107"/>
      <c r="D58" s="115"/>
      <c r="E58" s="115"/>
      <c r="F58" s="10"/>
      <c r="G58" s="108"/>
      <c r="H58" s="108"/>
      <c r="I58" s="108"/>
      <c r="J58" s="57"/>
      <c r="K58" s="57"/>
      <c r="L58" s="138"/>
      <c r="M58" s="104"/>
      <c r="N58" s="92"/>
    </row>
    <row r="59" spans="1:25" s="1" customFormat="1">
      <c r="A59" s="199"/>
      <c r="B59" s="196"/>
      <c r="C59" s="107"/>
      <c r="D59" s="115"/>
      <c r="E59" s="115"/>
      <c r="F59" s="10" t="s">
        <v>23</v>
      </c>
      <c r="G59" s="102"/>
      <c r="H59" s="102"/>
      <c r="I59" s="102"/>
      <c r="J59" s="34"/>
      <c r="K59" s="34"/>
      <c r="L59" s="138"/>
      <c r="M59" s="104"/>
      <c r="N59" s="92"/>
    </row>
    <row r="60" spans="1:25" s="1" customFormat="1" ht="18.75" customHeight="1">
      <c r="A60" s="199"/>
      <c r="B60" s="196"/>
      <c r="C60" s="107"/>
      <c r="D60" s="115"/>
      <c r="E60" s="115"/>
      <c r="F60" s="115"/>
      <c r="G60" s="106"/>
      <c r="H60" s="106"/>
      <c r="I60" s="106"/>
      <c r="J60" s="148"/>
      <c r="K60" s="148"/>
      <c r="L60" s="138"/>
      <c r="M60" s="104"/>
      <c r="N60" s="92"/>
    </row>
    <row r="61" spans="1:25" s="1" customFormat="1">
      <c r="A61" s="199"/>
      <c r="B61" s="196"/>
      <c r="C61" s="107"/>
      <c r="D61" s="115"/>
      <c r="E61" s="115"/>
      <c r="F61" s="57"/>
      <c r="G61" s="108"/>
      <c r="H61" s="108"/>
      <c r="I61" s="108"/>
      <c r="J61" s="57"/>
      <c r="K61" s="57"/>
      <c r="L61" s="138"/>
      <c r="M61" s="104"/>
      <c r="N61" s="92"/>
    </row>
    <row r="62" spans="1:25" s="1" customFormat="1">
      <c r="A62" s="200"/>
      <c r="B62" s="197"/>
      <c r="C62" s="111"/>
      <c r="D62" s="112"/>
      <c r="E62" s="112"/>
      <c r="F62" s="25"/>
      <c r="G62" s="109"/>
      <c r="H62" s="109"/>
      <c r="I62" s="109"/>
      <c r="J62" s="144"/>
      <c r="K62" s="144"/>
      <c r="L62" s="139"/>
      <c r="M62" s="105"/>
      <c r="N62" s="93"/>
    </row>
  </sheetData>
  <mergeCells count="25">
    <mergeCell ref="A4:A13"/>
    <mergeCell ref="B4:B34"/>
    <mergeCell ref="N4:N7"/>
    <mergeCell ref="N8:N34"/>
    <mergeCell ref="A15:A34"/>
    <mergeCell ref="D7:J8"/>
    <mergeCell ref="D9:J10"/>
    <mergeCell ref="D11:J12"/>
    <mergeCell ref="D13:J14"/>
    <mergeCell ref="D25:J26"/>
    <mergeCell ref="K37:L37"/>
    <mergeCell ref="M37:N37"/>
    <mergeCell ref="K3:L3"/>
    <mergeCell ref="M3:N3"/>
    <mergeCell ref="C3:G3"/>
    <mergeCell ref="H3:I3"/>
    <mergeCell ref="D27:J28"/>
    <mergeCell ref="D30:J31"/>
    <mergeCell ref="D32:J33"/>
    <mergeCell ref="A38:A50"/>
    <mergeCell ref="B38:B62"/>
    <mergeCell ref="A51:A62"/>
    <mergeCell ref="C37:G37"/>
    <mergeCell ref="H37:I37"/>
    <mergeCell ref="D38:J39"/>
  </mergeCells>
  <phoneticPr fontId="1"/>
  <dataValidations disablePrompts="1" count="2">
    <dataValidation type="list" allowBlank="1" showInputMessage="1" showErrorMessage="1" sqref="M8 M4">
      <formula1>"・,〇"</formula1>
    </dataValidation>
    <dataValidation type="list" allowBlank="1" showInputMessage="1" showErrorMessage="1" sqref="C7 C9 C11 C13 C15:C25 C27 C29:C30 C32 C34 C38 C41:C46">
      <formula1>"・,〇,×"</formula1>
    </dataValidation>
  </dataValidations>
  <pageMargins left="0.7" right="0.7" top="0.75" bottom="0.75" header="0.3" footer="0.3"/>
  <pageSetup paperSize="9" scale="9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view="pageBreakPreview" topLeftCell="A25" zoomScaleNormal="140" zoomScaleSheetLayoutView="100" workbookViewId="0">
      <selection activeCell="H34" sqref="H34"/>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117</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IF(OR(M4="〇",M8="〇"),"e",IF(OR(K4="〇",K8="〇"),"d",Y41))</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118</v>
      </c>
      <c r="C4" s="7" t="s">
        <v>16</v>
      </c>
      <c r="D4" s="99"/>
      <c r="E4" s="99"/>
      <c r="F4" s="46"/>
      <c r="G4" s="8"/>
      <c r="H4" s="8"/>
      <c r="I4" s="8"/>
      <c r="J4" s="8"/>
      <c r="K4" s="16"/>
      <c r="L4" s="209"/>
      <c r="M4" s="80" t="s">
        <v>166</v>
      </c>
      <c r="N4" s="209" t="s">
        <v>167</v>
      </c>
    </row>
    <row r="5" spans="1:23" s="1" customFormat="1">
      <c r="A5" s="193"/>
      <c r="B5" s="196"/>
      <c r="C5" s="57" t="s">
        <v>13</v>
      </c>
      <c r="D5" s="115"/>
      <c r="E5" s="115"/>
      <c r="G5" s="9"/>
      <c r="H5" s="9"/>
      <c r="I5" s="9"/>
      <c r="J5" s="10"/>
      <c r="K5" s="140"/>
      <c r="L5" s="210"/>
      <c r="M5" s="104"/>
      <c r="N5" s="210"/>
    </row>
    <row r="6" spans="1:23" s="1" customFormat="1">
      <c r="A6" s="193"/>
      <c r="B6" s="196"/>
      <c r="C6" s="108" t="s">
        <v>15</v>
      </c>
      <c r="D6" s="115"/>
      <c r="E6" s="115"/>
      <c r="G6" s="108"/>
      <c r="H6" s="108"/>
      <c r="I6" s="108"/>
      <c r="J6" s="57"/>
      <c r="K6" s="140"/>
      <c r="L6" s="210"/>
      <c r="M6" s="104"/>
      <c r="N6" s="210"/>
    </row>
    <row r="7" spans="1:23" s="1" customFormat="1" ht="13.5" customHeight="1">
      <c r="A7" s="193"/>
      <c r="B7" s="196"/>
      <c r="C7" s="28" t="s">
        <v>166</v>
      </c>
      <c r="D7" s="10" t="s">
        <v>669</v>
      </c>
      <c r="F7" s="29"/>
      <c r="G7" s="18"/>
      <c r="H7" s="18"/>
      <c r="I7" s="18"/>
      <c r="J7" s="30"/>
      <c r="K7" s="140"/>
      <c r="L7" s="210"/>
      <c r="M7" s="105"/>
      <c r="N7" s="211"/>
    </row>
    <row r="8" spans="1:23" s="1" customFormat="1" ht="13.5" customHeight="1">
      <c r="A8" s="193"/>
      <c r="B8" s="196"/>
      <c r="C8" s="28" t="s">
        <v>166</v>
      </c>
      <c r="D8" s="10" t="s">
        <v>670</v>
      </c>
      <c r="F8" s="57"/>
      <c r="G8" s="108"/>
      <c r="H8" s="108"/>
      <c r="I8" s="108"/>
      <c r="J8" s="57"/>
      <c r="K8" s="140"/>
      <c r="L8" s="210"/>
      <c r="M8" s="80" t="s">
        <v>166</v>
      </c>
      <c r="N8" s="209" t="s">
        <v>168</v>
      </c>
    </row>
    <row r="9" spans="1:23" s="1" customFormat="1" ht="13.5" customHeight="1">
      <c r="A9" s="193"/>
      <c r="B9" s="196"/>
      <c r="C9" s="28" t="s">
        <v>166</v>
      </c>
      <c r="D9" s="10" t="s">
        <v>671</v>
      </c>
      <c r="F9" s="57"/>
      <c r="G9" s="108"/>
      <c r="H9" s="108"/>
      <c r="I9" s="108"/>
      <c r="J9" s="57"/>
      <c r="K9" s="140"/>
      <c r="L9" s="210"/>
      <c r="M9" s="104"/>
      <c r="N9" s="210"/>
    </row>
    <row r="10" spans="1:23" s="1" customFormat="1" ht="13.5" customHeight="1">
      <c r="A10" s="193"/>
      <c r="B10" s="196"/>
      <c r="C10" s="28" t="s">
        <v>166</v>
      </c>
      <c r="D10" s="10" t="s">
        <v>672</v>
      </c>
      <c r="F10" s="57"/>
      <c r="G10" s="108"/>
      <c r="H10" s="108"/>
      <c r="I10" s="108"/>
      <c r="J10" s="57"/>
      <c r="K10" s="140"/>
      <c r="L10" s="210"/>
      <c r="M10" s="104"/>
      <c r="N10" s="210"/>
    </row>
    <row r="11" spans="1:23" s="1" customFormat="1" ht="13.5" customHeight="1">
      <c r="A11" s="193"/>
      <c r="B11" s="196"/>
      <c r="C11" s="28" t="s">
        <v>166</v>
      </c>
      <c r="D11" s="10" t="s">
        <v>673</v>
      </c>
      <c r="F11" s="57"/>
      <c r="G11" s="108"/>
      <c r="H11" s="108"/>
      <c r="I11" s="108"/>
      <c r="J11" s="57"/>
      <c r="K11" s="140"/>
      <c r="L11" s="210"/>
      <c r="M11" s="104"/>
      <c r="N11" s="210"/>
    </row>
    <row r="12" spans="1:23" s="1" customFormat="1" ht="13.5" customHeight="1">
      <c r="A12" s="193"/>
      <c r="B12" s="196"/>
      <c r="C12" s="28" t="s">
        <v>166</v>
      </c>
      <c r="D12" s="10" t="s">
        <v>919</v>
      </c>
      <c r="F12" s="57"/>
      <c r="G12" s="108"/>
      <c r="H12" s="108"/>
      <c r="I12" s="108"/>
      <c r="J12" s="57"/>
      <c r="K12" s="140"/>
      <c r="L12" s="210"/>
      <c r="M12" s="104"/>
      <c r="N12" s="210"/>
    </row>
    <row r="13" spans="1:23" s="1" customFormat="1" ht="13.5" customHeight="1">
      <c r="A13" s="193"/>
      <c r="B13" s="196"/>
      <c r="C13" s="28" t="s">
        <v>166</v>
      </c>
      <c r="D13" s="10" t="s">
        <v>674</v>
      </c>
      <c r="F13" s="57"/>
      <c r="G13" s="108"/>
      <c r="H13" s="108"/>
      <c r="I13" s="108"/>
      <c r="J13" s="57"/>
      <c r="K13" s="57"/>
      <c r="L13" s="210"/>
      <c r="M13" s="104"/>
      <c r="N13" s="210"/>
    </row>
    <row r="14" spans="1:23" s="1" customFormat="1" ht="13.5" customHeight="1">
      <c r="A14" s="193"/>
      <c r="B14" s="196"/>
      <c r="C14" s="28" t="s">
        <v>166</v>
      </c>
      <c r="D14" s="10" t="s">
        <v>675</v>
      </c>
      <c r="F14" s="57"/>
      <c r="G14" s="108"/>
      <c r="H14" s="108"/>
      <c r="I14" s="108"/>
      <c r="J14" s="57"/>
      <c r="K14" s="57"/>
      <c r="L14" s="210"/>
      <c r="M14" s="104"/>
      <c r="N14" s="210"/>
    </row>
    <row r="15" spans="1:23" s="1" customFormat="1">
      <c r="A15" s="193"/>
      <c r="B15" s="196"/>
      <c r="C15" s="57" t="s">
        <v>119</v>
      </c>
      <c r="D15" s="115"/>
      <c r="E15" s="30"/>
      <c r="G15" s="108"/>
      <c r="H15" s="108"/>
      <c r="I15" s="108"/>
      <c r="J15" s="57"/>
      <c r="K15" s="57"/>
      <c r="L15" s="210"/>
      <c r="M15" s="104"/>
      <c r="N15" s="210"/>
    </row>
    <row r="16" spans="1:23" s="1" customFormat="1" ht="13.5" customHeight="1">
      <c r="A16" s="198" t="s">
        <v>11</v>
      </c>
      <c r="B16" s="196"/>
      <c r="C16" s="28" t="s">
        <v>166</v>
      </c>
      <c r="D16" s="208" t="s">
        <v>676</v>
      </c>
      <c r="E16" s="208"/>
      <c r="F16" s="208"/>
      <c r="G16" s="208"/>
      <c r="H16" s="208"/>
      <c r="I16" s="208"/>
      <c r="J16" s="208"/>
      <c r="K16" s="148"/>
      <c r="L16" s="210"/>
      <c r="M16" s="104"/>
      <c r="N16" s="210"/>
    </row>
    <row r="17" spans="1:14" s="1" customFormat="1" ht="13.5" customHeight="1">
      <c r="A17" s="198"/>
      <c r="B17" s="196"/>
      <c r="C17" s="107"/>
      <c r="D17" s="208"/>
      <c r="E17" s="208"/>
      <c r="F17" s="208"/>
      <c r="G17" s="208"/>
      <c r="H17" s="208"/>
      <c r="I17" s="208"/>
      <c r="J17" s="208"/>
      <c r="K17" s="148"/>
      <c r="L17" s="210"/>
      <c r="M17" s="104"/>
      <c r="N17" s="210"/>
    </row>
    <row r="18" spans="1:14" s="1" customFormat="1" ht="13.5" customHeight="1">
      <c r="A18" s="198"/>
      <c r="B18" s="196"/>
      <c r="C18" s="28" t="s">
        <v>166</v>
      </c>
      <c r="D18" s="10" t="s">
        <v>677</v>
      </c>
      <c r="F18" s="10"/>
      <c r="G18" s="18"/>
      <c r="H18" s="18"/>
      <c r="I18" s="18"/>
      <c r="J18" s="30"/>
      <c r="K18" s="148"/>
      <c r="L18" s="210"/>
      <c r="M18" s="104"/>
      <c r="N18" s="210"/>
    </row>
    <row r="19" spans="1:14" s="1" customFormat="1" ht="13.5" customHeight="1">
      <c r="A19" s="198"/>
      <c r="B19" s="196"/>
      <c r="C19" s="28" t="s">
        <v>166</v>
      </c>
      <c r="D19" s="10" t="s">
        <v>360</v>
      </c>
      <c r="F19" s="10"/>
      <c r="G19" s="18"/>
      <c r="H19" s="18"/>
      <c r="I19" s="18"/>
      <c r="J19" s="30"/>
      <c r="K19" s="148"/>
      <c r="L19" s="210"/>
      <c r="M19" s="104"/>
      <c r="N19" s="210"/>
    </row>
    <row r="20" spans="1:14" s="1" customFormat="1" ht="13.5" customHeight="1">
      <c r="A20" s="198"/>
      <c r="B20" s="196"/>
      <c r="C20" s="28" t="s">
        <v>166</v>
      </c>
      <c r="D20" s="10" t="s">
        <v>678</v>
      </c>
      <c r="F20" s="10"/>
      <c r="G20" s="18"/>
      <c r="H20" s="18"/>
      <c r="I20" s="18"/>
      <c r="J20" s="30"/>
      <c r="K20" s="148"/>
      <c r="L20" s="210"/>
      <c r="M20" s="104"/>
      <c r="N20" s="210"/>
    </row>
    <row r="21" spans="1:14" s="1" customFormat="1" ht="13.5" customHeight="1">
      <c r="A21" s="198"/>
      <c r="B21" s="196"/>
      <c r="C21" s="28" t="s">
        <v>166</v>
      </c>
      <c r="D21" s="10" t="s">
        <v>362</v>
      </c>
      <c r="F21" s="10"/>
      <c r="G21" s="108"/>
      <c r="H21" s="108"/>
      <c r="I21" s="108"/>
      <c r="J21" s="57"/>
      <c r="K21" s="140"/>
      <c r="L21" s="210"/>
      <c r="M21" s="104"/>
      <c r="N21" s="210"/>
    </row>
    <row r="22" spans="1:14" s="1" customFormat="1" ht="13.5" customHeight="1">
      <c r="A22" s="198"/>
      <c r="B22" s="196"/>
      <c r="C22" s="28" t="s">
        <v>166</v>
      </c>
      <c r="D22" s="10" t="s">
        <v>679</v>
      </c>
      <c r="F22" s="10"/>
      <c r="G22" s="108"/>
      <c r="H22" s="108"/>
      <c r="I22" s="108"/>
      <c r="J22" s="57"/>
      <c r="K22" s="140"/>
      <c r="L22" s="210"/>
      <c r="M22" s="104"/>
      <c r="N22" s="210"/>
    </row>
    <row r="23" spans="1:14" s="1" customFormat="1" ht="13.5" customHeight="1">
      <c r="A23" s="198"/>
      <c r="B23" s="196"/>
      <c r="C23" s="28" t="s">
        <v>166</v>
      </c>
      <c r="D23" s="10" t="s">
        <v>680</v>
      </c>
      <c r="F23" s="10"/>
      <c r="G23" s="108"/>
      <c r="H23" s="108"/>
      <c r="I23" s="108"/>
      <c r="J23" s="57"/>
      <c r="K23" s="140"/>
      <c r="L23" s="210"/>
      <c r="M23" s="104"/>
      <c r="N23" s="210"/>
    </row>
    <row r="24" spans="1:14" s="1" customFormat="1" ht="13.5" customHeight="1">
      <c r="A24" s="198"/>
      <c r="B24" s="196"/>
      <c r="C24" s="28" t="s">
        <v>166</v>
      </c>
      <c r="D24" s="10" t="s">
        <v>681</v>
      </c>
      <c r="F24" s="10"/>
      <c r="G24" s="108"/>
      <c r="H24" s="108"/>
      <c r="I24" s="108"/>
      <c r="J24" s="57"/>
      <c r="K24" s="140"/>
      <c r="L24" s="210"/>
      <c r="M24" s="104"/>
      <c r="N24" s="210"/>
    </row>
    <row r="25" spans="1:14" s="1" customFormat="1" ht="13.5" customHeight="1">
      <c r="A25" s="198"/>
      <c r="B25" s="196"/>
      <c r="C25" s="28" t="s">
        <v>166</v>
      </c>
      <c r="D25" s="10" t="s">
        <v>682</v>
      </c>
      <c r="F25" s="10"/>
      <c r="G25" s="108"/>
      <c r="H25" s="108"/>
      <c r="I25" s="108"/>
      <c r="J25" s="57"/>
      <c r="K25" s="140"/>
      <c r="L25" s="210"/>
      <c r="M25" s="104"/>
      <c r="N25" s="210"/>
    </row>
    <row r="26" spans="1:14" s="1" customFormat="1" ht="13.5" customHeight="1">
      <c r="A26" s="198"/>
      <c r="B26" s="196"/>
      <c r="C26" s="28" t="s">
        <v>166</v>
      </c>
      <c r="D26" s="10" t="s">
        <v>683</v>
      </c>
      <c r="F26" s="10"/>
      <c r="G26" s="108"/>
      <c r="H26" s="108"/>
      <c r="I26" s="108"/>
      <c r="J26" s="57"/>
      <c r="K26" s="140"/>
      <c r="L26" s="210"/>
      <c r="M26" s="104"/>
      <c r="N26" s="210"/>
    </row>
    <row r="27" spans="1:14" s="1" customFormat="1" ht="13.5" customHeight="1">
      <c r="A27" s="198"/>
      <c r="B27" s="196"/>
      <c r="C27" s="28" t="s">
        <v>166</v>
      </c>
      <c r="D27" s="10" t="s">
        <v>684</v>
      </c>
      <c r="F27" s="10"/>
      <c r="G27" s="108"/>
      <c r="H27" s="108"/>
      <c r="I27" s="108"/>
      <c r="J27" s="57"/>
      <c r="K27" s="140"/>
      <c r="L27" s="210"/>
      <c r="M27" s="104"/>
      <c r="N27" s="210"/>
    </row>
    <row r="28" spans="1:14" s="1" customFormat="1" ht="13.5" customHeight="1">
      <c r="A28" s="198"/>
      <c r="B28" s="196"/>
      <c r="C28" s="28" t="s">
        <v>166</v>
      </c>
      <c r="D28" s="10" t="s">
        <v>685</v>
      </c>
      <c r="F28" s="10"/>
      <c r="G28" s="108"/>
      <c r="H28" s="108"/>
      <c r="I28" s="108"/>
      <c r="J28" s="57"/>
      <c r="K28" s="140"/>
      <c r="L28" s="210"/>
      <c r="M28" s="104"/>
      <c r="N28" s="210"/>
    </row>
    <row r="29" spans="1:14" s="1" customFormat="1" ht="13.5" customHeight="1">
      <c r="A29" s="198"/>
      <c r="B29" s="196"/>
      <c r="C29" s="28" t="s">
        <v>166</v>
      </c>
      <c r="D29" s="10" t="s">
        <v>686</v>
      </c>
      <c r="F29" s="10"/>
      <c r="G29" s="108"/>
      <c r="H29" s="108"/>
      <c r="I29" s="108"/>
      <c r="J29" s="57"/>
      <c r="K29" s="140"/>
      <c r="L29" s="210"/>
      <c r="M29" s="104"/>
      <c r="N29" s="210"/>
    </row>
    <row r="30" spans="1:14" s="1" customFormat="1" ht="13.5" customHeight="1">
      <c r="A30" s="198"/>
      <c r="B30" s="196"/>
      <c r="C30" s="28" t="s">
        <v>166</v>
      </c>
      <c r="D30" s="208" t="s">
        <v>687</v>
      </c>
      <c r="E30" s="208"/>
      <c r="F30" s="208"/>
      <c r="G30" s="208"/>
      <c r="H30" s="208"/>
      <c r="I30" s="208"/>
      <c r="J30" s="208"/>
      <c r="K30" s="140"/>
      <c r="L30" s="210"/>
      <c r="M30" s="104"/>
      <c r="N30" s="210"/>
    </row>
    <row r="31" spans="1:14" s="1" customFormat="1" ht="13.5" customHeight="1">
      <c r="A31" s="198"/>
      <c r="B31" s="196"/>
      <c r="C31" s="107"/>
      <c r="D31" s="208"/>
      <c r="E31" s="208"/>
      <c r="F31" s="208"/>
      <c r="G31" s="208"/>
      <c r="H31" s="208"/>
      <c r="I31" s="208"/>
      <c r="J31" s="208"/>
      <c r="K31" s="140"/>
      <c r="L31" s="210"/>
      <c r="M31" s="104"/>
      <c r="N31" s="210"/>
    </row>
    <row r="32" spans="1:14" s="1" customFormat="1" ht="13.5" customHeight="1">
      <c r="A32" s="212"/>
      <c r="B32" s="197"/>
      <c r="C32" s="42" t="s">
        <v>166</v>
      </c>
      <c r="D32" s="25" t="s">
        <v>688</v>
      </c>
      <c r="E32" s="25"/>
      <c r="F32" s="25"/>
      <c r="G32" s="109"/>
      <c r="H32" s="109"/>
      <c r="I32" s="109"/>
      <c r="J32" s="144"/>
      <c r="K32" s="146"/>
      <c r="L32" s="211"/>
      <c r="M32" s="105"/>
      <c r="N32" s="211"/>
    </row>
    <row r="33" spans="1:25" s="1" customFormat="1">
      <c r="A33" s="2" t="s">
        <v>117</v>
      </c>
      <c r="B33" s="3"/>
      <c r="C33" s="33"/>
      <c r="D33" s="33"/>
      <c r="E33" s="33"/>
      <c r="F33" s="3"/>
      <c r="G33" s="3"/>
      <c r="H33" s="3"/>
      <c r="I33" s="3"/>
      <c r="J33" s="3"/>
      <c r="K33" s="3"/>
      <c r="L33" s="33"/>
      <c r="M33" s="33"/>
      <c r="N33" s="22"/>
    </row>
    <row r="34" spans="1:25" s="1" customFormat="1" ht="19.5">
      <c r="A34" s="3" t="s">
        <v>0</v>
      </c>
      <c r="B34" s="3"/>
      <c r="C34" s="33"/>
      <c r="D34" s="33"/>
      <c r="E34" s="33"/>
      <c r="F34" s="3"/>
      <c r="G34" s="3"/>
      <c r="H34" s="4" t="s">
        <v>943</v>
      </c>
      <c r="I34" s="3"/>
      <c r="J34" s="3"/>
      <c r="K34" s="3"/>
      <c r="L34" s="33"/>
      <c r="M34" s="33"/>
      <c r="N34" s="6" t="str">
        <f>N2</f>
        <v>（主任監督員）</v>
      </c>
    </row>
    <row r="35" spans="1:25" s="1" customFormat="1" ht="18.75" customHeight="1">
      <c r="A35" s="5" t="s">
        <v>1</v>
      </c>
      <c r="B35" s="5" t="s">
        <v>2</v>
      </c>
      <c r="C35" s="201" t="s">
        <v>3</v>
      </c>
      <c r="D35" s="202"/>
      <c r="E35" s="202"/>
      <c r="F35" s="202"/>
      <c r="G35" s="203"/>
      <c r="H35" s="204" t="s">
        <v>5</v>
      </c>
      <c r="I35" s="205"/>
      <c r="J35" s="86" t="s">
        <v>7</v>
      </c>
      <c r="K35" s="204" t="s">
        <v>8</v>
      </c>
      <c r="L35" s="205"/>
      <c r="M35" s="204" t="s">
        <v>9</v>
      </c>
      <c r="N35" s="205"/>
    </row>
    <row r="36" spans="1:25" s="1" customFormat="1" ht="13.5" customHeight="1">
      <c r="A36" s="192" t="s">
        <v>10</v>
      </c>
      <c r="B36" s="195" t="s">
        <v>118</v>
      </c>
      <c r="C36" s="28" t="s">
        <v>166</v>
      </c>
      <c r="D36" s="8" t="s">
        <v>689</v>
      </c>
      <c r="E36" s="8"/>
      <c r="F36" s="79"/>
      <c r="G36" s="21"/>
      <c r="H36" s="21"/>
      <c r="I36" s="21"/>
      <c r="J36" s="21"/>
      <c r="K36" s="133"/>
      <c r="L36" s="209"/>
      <c r="M36" s="103"/>
      <c r="N36" s="209"/>
    </row>
    <row r="37" spans="1:25" s="1" customFormat="1" ht="13.5" customHeight="1">
      <c r="A37" s="193"/>
      <c r="B37" s="196"/>
      <c r="C37" s="28" t="s">
        <v>166</v>
      </c>
      <c r="D37" s="10" t="s">
        <v>690</v>
      </c>
      <c r="F37" s="10"/>
      <c r="G37" s="18"/>
      <c r="H37" s="18"/>
      <c r="I37" s="18"/>
      <c r="J37" s="30"/>
      <c r="K37" s="148"/>
      <c r="L37" s="210"/>
      <c r="M37" s="104"/>
      <c r="N37" s="210"/>
    </row>
    <row r="38" spans="1:25" s="1" customFormat="1">
      <c r="A38" s="193"/>
      <c r="B38" s="196"/>
      <c r="C38" s="115"/>
      <c r="D38" s="129"/>
      <c r="E38" s="129"/>
      <c r="F38" s="9"/>
      <c r="G38" s="132"/>
      <c r="H38" s="132"/>
      <c r="I38" s="132"/>
      <c r="J38" s="57"/>
      <c r="K38" s="57"/>
      <c r="L38" s="210"/>
      <c r="M38" s="104"/>
      <c r="N38" s="210"/>
    </row>
    <row r="39" spans="1:25" s="1" customFormat="1">
      <c r="A39" s="193"/>
      <c r="B39" s="196"/>
      <c r="C39" s="107"/>
      <c r="D39" s="129"/>
      <c r="E39" s="129"/>
      <c r="F39" s="3"/>
      <c r="G39" s="3"/>
      <c r="H39" s="41" t="s">
        <v>181</v>
      </c>
      <c r="I39" s="160" t="s">
        <v>182</v>
      </c>
      <c r="J39" s="41" t="s">
        <v>183</v>
      </c>
      <c r="K39" s="57"/>
      <c r="L39" s="210"/>
      <c r="M39" s="104"/>
      <c r="N39" s="210"/>
    </row>
    <row r="40" spans="1:25" s="1" customFormat="1">
      <c r="A40" s="193"/>
      <c r="B40" s="196"/>
      <c r="C40" s="107"/>
      <c r="D40" s="129"/>
      <c r="E40" s="129"/>
      <c r="F40" s="10" t="s">
        <v>22</v>
      </c>
      <c r="G40" s="132"/>
      <c r="H40" s="6">
        <f>Q41</f>
        <v>0</v>
      </c>
      <c r="I40" s="156">
        <f>S41</f>
        <v>0</v>
      </c>
      <c r="J40" s="47">
        <f>U41</f>
        <v>0</v>
      </c>
      <c r="K40" s="57"/>
      <c r="L40" s="210"/>
      <c r="M40" s="104"/>
      <c r="N40" s="210"/>
      <c r="P40" s="36"/>
      <c r="Q40" s="36"/>
      <c r="R40" s="36"/>
      <c r="S40" s="36"/>
      <c r="T40" s="36"/>
      <c r="U40" s="36"/>
      <c r="V40" s="36"/>
      <c r="W40" s="36"/>
      <c r="X40" s="37" t="s">
        <v>176</v>
      </c>
      <c r="Y40" s="36"/>
    </row>
    <row r="41" spans="1:25" s="1" customFormat="1">
      <c r="A41" s="193"/>
      <c r="B41" s="196"/>
      <c r="C41" s="107"/>
      <c r="D41" s="129"/>
      <c r="E41" s="129"/>
      <c r="F41" s="10" t="s">
        <v>141</v>
      </c>
      <c r="G41" s="132"/>
      <c r="H41" s="132"/>
      <c r="I41" s="132"/>
      <c r="J41" s="57"/>
      <c r="K41" s="57"/>
      <c r="L41" s="210"/>
      <c r="M41" s="104"/>
      <c r="N41" s="210"/>
      <c r="P41" s="36" t="s">
        <v>181</v>
      </c>
      <c r="Q41" s="37">
        <f>COUNTIF($C7:$C32,P41)+COUNTIF($C36:$C38,P41)</f>
        <v>0</v>
      </c>
      <c r="R41" s="36" t="s">
        <v>182</v>
      </c>
      <c r="S41" s="37">
        <f>COUNTIF($C7:$C32,R41)+COUNTIF($C36:$C38,R41)</f>
        <v>0</v>
      </c>
      <c r="T41" s="36" t="s">
        <v>183</v>
      </c>
      <c r="U41" s="37">
        <f>COUNTIF($C7:$C32,T41)+COUNTIF($C36:$C38,T41)</f>
        <v>0</v>
      </c>
      <c r="V41" s="36" t="s">
        <v>178</v>
      </c>
      <c r="W41" s="38">
        <f>IF(Q41+S41+U41=0,0,ROUND((Q41+S41*0.5)/(Q41+S41+U41),3))</f>
        <v>0</v>
      </c>
      <c r="X41" s="36">
        <f>IF(W41="","",ROUND(W41*100,1))</f>
        <v>0</v>
      </c>
      <c r="Y41" s="39" t="str">
        <f>IF(X41&lt;60,"d",IF(X41&lt;80,"c",IF(X41&lt;90,"b","a")))</f>
        <v>d</v>
      </c>
    </row>
    <row r="42" spans="1:25" s="1" customFormat="1">
      <c r="A42" s="193"/>
      <c r="B42" s="196"/>
      <c r="C42" s="107"/>
      <c r="D42" s="129"/>
      <c r="E42" s="129"/>
      <c r="F42" s="10" t="s">
        <v>142</v>
      </c>
      <c r="G42" s="132"/>
      <c r="H42" s="132"/>
      <c r="I42" s="132"/>
      <c r="J42" s="57"/>
      <c r="K42" s="57"/>
      <c r="L42" s="210"/>
      <c r="M42" s="104"/>
      <c r="N42" s="210"/>
    </row>
    <row r="43" spans="1:25" s="1" customFormat="1">
      <c r="A43" s="193"/>
      <c r="B43" s="196"/>
      <c r="C43" s="107"/>
      <c r="D43" s="129"/>
      <c r="E43" s="129"/>
      <c r="F43" s="24" t="s">
        <v>906</v>
      </c>
      <c r="G43" s="132"/>
      <c r="H43" s="132"/>
      <c r="I43" s="132"/>
      <c r="J43" s="57"/>
      <c r="K43" s="57"/>
      <c r="L43" s="210"/>
      <c r="M43" s="104"/>
      <c r="N43" s="210"/>
    </row>
    <row r="44" spans="1:25" s="1" customFormat="1">
      <c r="A44" s="193"/>
      <c r="B44" s="196"/>
      <c r="C44" s="107"/>
      <c r="D44" s="129"/>
      <c r="E44" s="129"/>
      <c r="F44" s="10" t="s">
        <v>918</v>
      </c>
      <c r="G44" s="132"/>
      <c r="H44" s="132"/>
      <c r="I44" s="132"/>
      <c r="J44" s="57"/>
      <c r="K44" s="57"/>
      <c r="L44" s="210"/>
      <c r="M44" s="104"/>
      <c r="N44" s="210"/>
    </row>
    <row r="45" spans="1:25" s="1" customFormat="1">
      <c r="A45" s="193"/>
      <c r="B45" s="196"/>
      <c r="C45" s="107"/>
      <c r="D45" s="129"/>
      <c r="E45" s="129"/>
      <c r="F45" s="10" t="str">
        <f>"評価値＝(　"&amp;TEXT(Q41+S41*0.5,"0.0")&amp;"　)評価数／(　"&amp;TEXT(Q41+S41+U41,"0.0")&amp;"　)対象評価項目数＝（　"&amp;TEXT(X41,0)&amp;"　）％"</f>
        <v>評価値＝(　0.0　)評価数／(　0.0　)対象評価項目数＝（　0　）％</v>
      </c>
      <c r="G45" s="132"/>
      <c r="H45" s="132"/>
      <c r="I45" s="132"/>
      <c r="J45" s="57"/>
      <c r="K45" s="57"/>
      <c r="L45" s="210"/>
      <c r="M45" s="104"/>
      <c r="N45" s="210"/>
    </row>
    <row r="46" spans="1:25" s="1" customFormat="1">
      <c r="A46" s="198" t="s">
        <v>11</v>
      </c>
      <c r="B46" s="196"/>
      <c r="C46" s="107"/>
      <c r="D46" s="115"/>
      <c r="E46" s="115"/>
      <c r="F46" s="10" t="s">
        <v>21</v>
      </c>
      <c r="G46" s="108"/>
      <c r="H46" s="108"/>
      <c r="I46" s="108"/>
      <c r="J46" s="57"/>
      <c r="K46" s="57"/>
      <c r="L46" s="210"/>
      <c r="M46" s="104"/>
      <c r="N46" s="210"/>
    </row>
    <row r="47" spans="1:25" s="1" customFormat="1">
      <c r="A47" s="198"/>
      <c r="B47" s="196"/>
      <c r="C47" s="107"/>
      <c r="D47" s="115"/>
      <c r="E47" s="115"/>
      <c r="F47" s="10" t="s">
        <v>848</v>
      </c>
      <c r="G47" s="108"/>
      <c r="H47" s="108"/>
      <c r="I47" s="108"/>
      <c r="J47" s="57"/>
      <c r="K47" s="57"/>
      <c r="L47" s="210"/>
      <c r="M47" s="104"/>
      <c r="N47" s="210"/>
    </row>
    <row r="48" spans="1:25" s="1" customFormat="1">
      <c r="A48" s="198"/>
      <c r="B48" s="196"/>
      <c r="C48" s="107"/>
      <c r="D48" s="115"/>
      <c r="E48" s="115"/>
      <c r="F48" s="10" t="s">
        <v>849</v>
      </c>
      <c r="G48" s="108"/>
      <c r="H48" s="108"/>
      <c r="I48" s="108"/>
      <c r="J48" s="57"/>
      <c r="K48" s="57"/>
      <c r="L48" s="210"/>
      <c r="M48" s="104"/>
      <c r="N48" s="210"/>
    </row>
    <row r="49" spans="1:14" s="1" customFormat="1">
      <c r="A49" s="198"/>
      <c r="B49" s="196"/>
      <c r="C49" s="107"/>
      <c r="D49" s="115"/>
      <c r="E49" s="115"/>
      <c r="F49" s="10" t="s">
        <v>850</v>
      </c>
      <c r="G49" s="108"/>
      <c r="H49" s="108"/>
      <c r="I49" s="108"/>
      <c r="J49" s="57"/>
      <c r="K49" s="57"/>
      <c r="L49" s="210"/>
      <c r="M49" s="104"/>
      <c r="N49" s="210"/>
    </row>
    <row r="50" spans="1:14" s="1" customFormat="1">
      <c r="A50" s="198"/>
      <c r="B50" s="196"/>
      <c r="C50" s="107"/>
      <c r="D50" s="115"/>
      <c r="E50" s="115"/>
      <c r="F50" s="10"/>
      <c r="G50" s="108"/>
      <c r="H50" s="108"/>
      <c r="I50" s="108"/>
      <c r="J50" s="57"/>
      <c r="K50" s="57"/>
      <c r="L50" s="210"/>
      <c r="M50" s="104"/>
      <c r="N50" s="210"/>
    </row>
    <row r="51" spans="1:14" s="1" customFormat="1">
      <c r="A51" s="198"/>
      <c r="B51" s="196"/>
      <c r="C51" s="107"/>
      <c r="D51" s="115"/>
      <c r="E51" s="115"/>
      <c r="F51" s="10"/>
      <c r="G51" s="108"/>
      <c r="H51" s="108"/>
      <c r="I51" s="108"/>
      <c r="J51" s="57"/>
      <c r="K51" s="57"/>
      <c r="L51" s="210"/>
      <c r="M51" s="104"/>
      <c r="N51" s="210"/>
    </row>
    <row r="52" spans="1:14" s="1" customFormat="1">
      <c r="A52" s="198"/>
      <c r="B52" s="196"/>
      <c r="C52" s="107"/>
      <c r="D52" s="115"/>
      <c r="E52" s="115"/>
      <c r="F52" s="10"/>
      <c r="G52" s="108"/>
      <c r="H52" s="108"/>
      <c r="I52" s="108"/>
      <c r="J52" s="57"/>
      <c r="K52" s="57"/>
      <c r="L52" s="210"/>
      <c r="M52" s="104"/>
      <c r="N52" s="210"/>
    </row>
    <row r="53" spans="1:14" s="1" customFormat="1">
      <c r="A53" s="198"/>
      <c r="B53" s="196"/>
      <c r="C53" s="107"/>
      <c r="D53" s="115"/>
      <c r="E53" s="115"/>
      <c r="F53" s="10"/>
      <c r="G53" s="108"/>
      <c r="H53" s="108"/>
      <c r="I53" s="108"/>
      <c r="J53" s="57"/>
      <c r="K53" s="57"/>
      <c r="L53" s="210"/>
      <c r="M53" s="104"/>
      <c r="N53" s="210"/>
    </row>
    <row r="54" spans="1:14" s="1" customFormat="1">
      <c r="A54" s="198"/>
      <c r="B54" s="196"/>
      <c r="C54" s="107"/>
      <c r="D54" s="115"/>
      <c r="E54" s="115"/>
      <c r="F54" s="10"/>
      <c r="G54" s="108"/>
      <c r="H54" s="108"/>
      <c r="I54" s="108"/>
      <c r="J54" s="57"/>
      <c r="K54" s="57"/>
      <c r="L54" s="210"/>
      <c r="M54" s="104"/>
      <c r="N54" s="210"/>
    </row>
    <row r="55" spans="1:14" s="1" customFormat="1">
      <c r="A55" s="198"/>
      <c r="B55" s="196"/>
      <c r="C55" s="107"/>
      <c r="D55" s="115"/>
      <c r="E55" s="115"/>
      <c r="F55" s="10"/>
      <c r="G55" s="108"/>
      <c r="H55" s="108"/>
      <c r="I55" s="108"/>
      <c r="J55" s="57"/>
      <c r="K55" s="57"/>
      <c r="L55" s="210"/>
      <c r="M55" s="104"/>
      <c r="N55" s="210"/>
    </row>
    <row r="56" spans="1:14" s="1" customFormat="1">
      <c r="A56" s="198"/>
      <c r="B56" s="196"/>
      <c r="C56" s="107"/>
      <c r="D56" s="115"/>
      <c r="E56" s="115"/>
      <c r="F56" s="10"/>
      <c r="G56" s="108"/>
      <c r="H56" s="108"/>
      <c r="I56" s="108"/>
      <c r="J56" s="57"/>
      <c r="K56" s="57"/>
      <c r="L56" s="210"/>
      <c r="M56" s="104"/>
      <c r="N56" s="210"/>
    </row>
    <row r="57" spans="1:14" s="1" customFormat="1">
      <c r="A57" s="198"/>
      <c r="B57" s="196"/>
      <c r="C57" s="107"/>
      <c r="D57" s="115"/>
      <c r="E57" s="115"/>
      <c r="F57" s="10"/>
      <c r="G57" s="108"/>
      <c r="H57" s="108"/>
      <c r="I57" s="108"/>
      <c r="J57" s="57"/>
      <c r="K57" s="57"/>
      <c r="L57" s="210"/>
      <c r="M57" s="104"/>
      <c r="N57" s="210"/>
    </row>
    <row r="58" spans="1:14" s="1" customFormat="1">
      <c r="A58" s="212"/>
      <c r="B58" s="197"/>
      <c r="C58" s="111"/>
      <c r="D58" s="112"/>
      <c r="E58" s="112"/>
      <c r="F58" s="25"/>
      <c r="G58" s="109"/>
      <c r="H58" s="109"/>
      <c r="I58" s="109"/>
      <c r="J58" s="109"/>
      <c r="K58" s="144"/>
      <c r="L58" s="211"/>
      <c r="M58" s="105"/>
      <c r="N58" s="211"/>
    </row>
  </sheetData>
  <mergeCells count="24">
    <mergeCell ref="K3:L3"/>
    <mergeCell ref="M3:N3"/>
    <mergeCell ref="A4:A15"/>
    <mergeCell ref="B4:B32"/>
    <mergeCell ref="L4:L7"/>
    <mergeCell ref="N4:N7"/>
    <mergeCell ref="L8:L32"/>
    <mergeCell ref="N8:N32"/>
    <mergeCell ref="A16:A32"/>
    <mergeCell ref="C3:G3"/>
    <mergeCell ref="H3:I3"/>
    <mergeCell ref="D16:J17"/>
    <mergeCell ref="D30:J31"/>
    <mergeCell ref="K35:L35"/>
    <mergeCell ref="M35:N35"/>
    <mergeCell ref="A36:A45"/>
    <mergeCell ref="B36:B58"/>
    <mergeCell ref="L36:L39"/>
    <mergeCell ref="N36:N39"/>
    <mergeCell ref="L40:L58"/>
    <mergeCell ref="N40:N58"/>
    <mergeCell ref="A46:A58"/>
    <mergeCell ref="C35:G35"/>
    <mergeCell ref="H35:I35"/>
  </mergeCells>
  <phoneticPr fontId="1"/>
  <dataValidations count="2">
    <dataValidation type="list" allowBlank="1" showInputMessage="1" showErrorMessage="1" sqref="M8 M4">
      <formula1>"・,〇"</formula1>
    </dataValidation>
    <dataValidation type="list" allowBlank="1" showInputMessage="1" showErrorMessage="1" sqref="C7:C14 C16 C18:C30 C32 C36:C37">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view="pageBreakPreview" topLeftCell="A37" zoomScaleNormal="140" zoomScaleSheetLayoutView="100" workbookViewId="0">
      <selection activeCell="H29" sqref="H29"/>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120</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IF(OR(M4="〇",M8="〇"),"e",IF(OR(K4="〇",K8="〇"),"d",Y34))</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121</v>
      </c>
      <c r="C4" s="7" t="s">
        <v>16</v>
      </c>
      <c r="D4" s="99"/>
      <c r="E4" s="99"/>
      <c r="F4" s="46"/>
      <c r="G4" s="8"/>
      <c r="H4" s="8"/>
      <c r="I4" s="8"/>
      <c r="J4" s="8"/>
      <c r="K4" s="14"/>
      <c r="L4" s="209"/>
      <c r="M4" s="80" t="s">
        <v>166</v>
      </c>
      <c r="N4" s="209" t="s">
        <v>167</v>
      </c>
    </row>
    <row r="5" spans="1:23" s="1" customFormat="1">
      <c r="A5" s="193"/>
      <c r="B5" s="196"/>
      <c r="C5" s="57" t="s">
        <v>13</v>
      </c>
      <c r="D5" s="115"/>
      <c r="E5" s="115"/>
      <c r="G5" s="9"/>
      <c r="H5" s="9"/>
      <c r="I5" s="9"/>
      <c r="J5" s="10"/>
      <c r="K5" s="57"/>
      <c r="L5" s="210"/>
      <c r="M5" s="104"/>
      <c r="N5" s="210"/>
    </row>
    <row r="6" spans="1:23" s="1" customFormat="1">
      <c r="A6" s="193"/>
      <c r="B6" s="196"/>
      <c r="C6" s="108" t="s">
        <v>122</v>
      </c>
      <c r="D6" s="115"/>
      <c r="E6" s="115"/>
      <c r="G6" s="108"/>
      <c r="H6" s="108"/>
      <c r="I6" s="108"/>
      <c r="J6" s="57"/>
      <c r="K6" s="57"/>
      <c r="L6" s="210"/>
      <c r="M6" s="104"/>
      <c r="N6" s="210"/>
    </row>
    <row r="7" spans="1:23" s="1" customFormat="1" ht="13.5" customHeight="1">
      <c r="A7" s="193"/>
      <c r="B7" s="196"/>
      <c r="C7" s="28" t="s">
        <v>166</v>
      </c>
      <c r="D7" s="10" t="s">
        <v>927</v>
      </c>
      <c r="F7" s="29"/>
      <c r="G7" s="18"/>
      <c r="H7" s="18"/>
      <c r="I7" s="18"/>
      <c r="J7" s="30"/>
      <c r="K7" s="57"/>
      <c r="L7" s="210"/>
      <c r="M7" s="105"/>
      <c r="N7" s="211"/>
    </row>
    <row r="8" spans="1:23" s="1" customFormat="1" ht="13.5" customHeight="1">
      <c r="A8" s="193"/>
      <c r="B8" s="196"/>
      <c r="C8" s="28" t="s">
        <v>166</v>
      </c>
      <c r="D8" s="10" t="s">
        <v>691</v>
      </c>
      <c r="F8" s="30"/>
      <c r="G8" s="18"/>
      <c r="H8" s="18"/>
      <c r="I8" s="18"/>
      <c r="J8" s="30"/>
      <c r="K8" s="57"/>
      <c r="L8" s="210"/>
      <c r="M8" s="80" t="s">
        <v>166</v>
      </c>
      <c r="N8" s="209" t="s">
        <v>168</v>
      </c>
    </row>
    <row r="9" spans="1:23" s="1" customFormat="1">
      <c r="A9" s="193"/>
      <c r="B9" s="196"/>
      <c r="C9" s="108" t="s">
        <v>123</v>
      </c>
      <c r="D9" s="115"/>
      <c r="E9" s="30"/>
      <c r="G9" s="108"/>
      <c r="H9" s="108"/>
      <c r="I9" s="108"/>
      <c r="J9" s="30"/>
      <c r="K9" s="57"/>
      <c r="L9" s="210"/>
      <c r="M9" s="104"/>
      <c r="N9" s="210"/>
    </row>
    <row r="10" spans="1:23" s="1" customFormat="1" ht="13.5" customHeight="1">
      <c r="A10" s="193"/>
      <c r="B10" s="196"/>
      <c r="C10" s="28" t="s">
        <v>166</v>
      </c>
      <c r="D10" s="10" t="s">
        <v>692</v>
      </c>
      <c r="F10" s="69"/>
      <c r="G10" s="18"/>
      <c r="H10" s="18"/>
      <c r="I10" s="18"/>
      <c r="J10" s="30"/>
      <c r="K10" s="148"/>
      <c r="L10" s="210"/>
      <c r="M10" s="104"/>
      <c r="N10" s="210"/>
    </row>
    <row r="11" spans="1:23" s="1" customFormat="1" ht="13.5" customHeight="1">
      <c r="A11" s="193"/>
      <c r="B11" s="196"/>
      <c r="C11" s="28" t="s">
        <v>166</v>
      </c>
      <c r="D11" s="10" t="s">
        <v>693</v>
      </c>
      <c r="F11" s="10"/>
      <c r="G11" s="108"/>
      <c r="H11" s="108"/>
      <c r="I11" s="108"/>
      <c r="J11" s="57"/>
      <c r="K11" s="140"/>
      <c r="L11" s="210"/>
      <c r="M11" s="104"/>
      <c r="N11" s="210"/>
    </row>
    <row r="12" spans="1:23" s="1" customFormat="1" ht="13.5" customHeight="1">
      <c r="A12" s="193"/>
      <c r="B12" s="196"/>
      <c r="C12" s="28" t="s">
        <v>166</v>
      </c>
      <c r="D12" s="10" t="s">
        <v>921</v>
      </c>
      <c r="F12" s="10"/>
      <c r="G12" s="108"/>
      <c r="H12" s="108"/>
      <c r="I12" s="108"/>
      <c r="J12" s="57"/>
      <c r="K12" s="140"/>
      <c r="L12" s="210"/>
      <c r="M12" s="104"/>
      <c r="N12" s="210"/>
    </row>
    <row r="13" spans="1:23" s="1" customFormat="1" ht="13.5" customHeight="1">
      <c r="A13" s="193"/>
      <c r="B13" s="196"/>
      <c r="C13" s="28" t="s">
        <v>166</v>
      </c>
      <c r="D13" s="10" t="s">
        <v>922</v>
      </c>
      <c r="F13" s="10"/>
      <c r="G13" s="108"/>
      <c r="H13" s="108"/>
      <c r="I13" s="108"/>
      <c r="J13" s="57"/>
      <c r="K13" s="140"/>
      <c r="L13" s="210"/>
      <c r="M13" s="104"/>
      <c r="N13" s="210"/>
    </row>
    <row r="14" spans="1:23" s="1" customFormat="1" ht="13.5" customHeight="1">
      <c r="A14" s="95"/>
      <c r="B14" s="196"/>
      <c r="C14" s="28" t="s">
        <v>166</v>
      </c>
      <c r="D14" s="10" t="s">
        <v>362</v>
      </c>
      <c r="F14" s="10"/>
      <c r="G14" s="108"/>
      <c r="H14" s="108"/>
      <c r="I14" s="108"/>
      <c r="J14" s="57"/>
      <c r="K14" s="140"/>
      <c r="L14" s="210"/>
      <c r="M14" s="104"/>
      <c r="N14" s="210"/>
    </row>
    <row r="15" spans="1:23" s="1" customFormat="1" ht="13.5" customHeight="1">
      <c r="A15" s="198" t="s">
        <v>11</v>
      </c>
      <c r="B15" s="196"/>
      <c r="C15" s="28" t="s">
        <v>166</v>
      </c>
      <c r="D15" s="10" t="s">
        <v>923</v>
      </c>
      <c r="F15" s="10"/>
      <c r="G15" s="108"/>
      <c r="H15" s="108"/>
      <c r="I15" s="108"/>
      <c r="J15" s="57"/>
      <c r="K15" s="140"/>
      <c r="L15" s="210"/>
      <c r="M15" s="104"/>
      <c r="N15" s="210"/>
    </row>
    <row r="16" spans="1:23" s="1" customFormat="1">
      <c r="A16" s="198"/>
      <c r="B16" s="196"/>
      <c r="C16" s="57" t="s">
        <v>124</v>
      </c>
      <c r="D16" s="115"/>
      <c r="E16" s="30"/>
      <c r="G16" s="108"/>
      <c r="H16" s="108"/>
      <c r="I16" s="108"/>
      <c r="J16" s="57"/>
      <c r="K16" s="57"/>
      <c r="L16" s="210"/>
      <c r="M16" s="104"/>
      <c r="N16" s="210"/>
    </row>
    <row r="17" spans="1:14" s="1" customFormat="1" ht="13.5" customHeight="1">
      <c r="A17" s="198"/>
      <c r="B17" s="196"/>
      <c r="C17" s="28" t="s">
        <v>166</v>
      </c>
      <c r="D17" s="10" t="s">
        <v>924</v>
      </c>
      <c r="F17" s="10"/>
      <c r="G17" s="18"/>
      <c r="H17" s="18"/>
      <c r="I17" s="18"/>
      <c r="J17" s="30"/>
      <c r="K17" s="148"/>
      <c r="L17" s="210"/>
      <c r="M17" s="104"/>
      <c r="N17" s="210"/>
    </row>
    <row r="18" spans="1:14" s="1" customFormat="1" ht="13.5" customHeight="1">
      <c r="A18" s="198"/>
      <c r="B18" s="196"/>
      <c r="C18" s="28" t="s">
        <v>166</v>
      </c>
      <c r="D18" s="10" t="s">
        <v>925</v>
      </c>
      <c r="F18" s="10"/>
      <c r="G18" s="18"/>
      <c r="H18" s="18"/>
      <c r="I18" s="18"/>
      <c r="J18" s="30"/>
      <c r="K18" s="148"/>
      <c r="L18" s="210"/>
      <c r="M18" s="104"/>
      <c r="N18" s="210"/>
    </row>
    <row r="19" spans="1:14" s="1" customFormat="1" ht="13.5" customHeight="1">
      <c r="A19" s="198"/>
      <c r="B19" s="196"/>
      <c r="C19" s="28" t="s">
        <v>166</v>
      </c>
      <c r="D19" s="10" t="s">
        <v>670</v>
      </c>
      <c r="F19" s="10"/>
      <c r="G19" s="108"/>
      <c r="H19" s="108"/>
      <c r="I19" s="108"/>
      <c r="J19" s="57"/>
      <c r="K19" s="140"/>
      <c r="L19" s="210"/>
      <c r="M19" s="104"/>
      <c r="N19" s="210"/>
    </row>
    <row r="20" spans="1:14" s="1" customFormat="1" ht="13.5" customHeight="1">
      <c r="A20" s="198"/>
      <c r="B20" s="196"/>
      <c r="C20" s="28" t="s">
        <v>166</v>
      </c>
      <c r="D20" s="10" t="s">
        <v>926</v>
      </c>
      <c r="F20" s="10"/>
      <c r="G20" s="108"/>
      <c r="H20" s="108"/>
      <c r="I20" s="108"/>
      <c r="J20" s="57"/>
      <c r="K20" s="57"/>
      <c r="L20" s="210"/>
      <c r="M20" s="104"/>
      <c r="N20" s="210"/>
    </row>
    <row r="21" spans="1:14" s="1" customFormat="1">
      <c r="A21" s="198"/>
      <c r="B21" s="196"/>
      <c r="C21" s="107"/>
      <c r="D21" s="115"/>
      <c r="E21" s="115"/>
      <c r="F21" s="10"/>
      <c r="G21" s="108"/>
      <c r="H21" s="108"/>
      <c r="I21" s="108"/>
      <c r="J21" s="57"/>
      <c r="K21" s="57"/>
      <c r="L21" s="210"/>
      <c r="M21" s="104"/>
      <c r="N21" s="210"/>
    </row>
    <row r="22" spans="1:14" s="1" customFormat="1">
      <c r="A22" s="198"/>
      <c r="B22" s="196"/>
      <c r="C22" s="107"/>
      <c r="D22" s="115"/>
      <c r="E22" s="115"/>
      <c r="F22" s="10"/>
      <c r="G22" s="108"/>
      <c r="H22" s="108"/>
      <c r="I22" s="108"/>
      <c r="J22" s="57"/>
      <c r="K22" s="57"/>
      <c r="L22" s="210"/>
      <c r="M22" s="104"/>
      <c r="N22" s="210"/>
    </row>
    <row r="23" spans="1:14" s="1" customFormat="1">
      <c r="A23" s="198"/>
      <c r="B23" s="196"/>
      <c r="C23" s="107"/>
      <c r="D23" s="115"/>
      <c r="E23" s="115"/>
      <c r="F23" s="10"/>
      <c r="G23" s="108"/>
      <c r="H23" s="108"/>
      <c r="I23" s="108"/>
      <c r="J23" s="57"/>
      <c r="K23" s="57"/>
      <c r="L23" s="210"/>
      <c r="M23" s="104"/>
      <c r="N23" s="210"/>
    </row>
    <row r="24" spans="1:14" s="1" customFormat="1">
      <c r="A24" s="198"/>
      <c r="B24" s="196"/>
      <c r="C24" s="107"/>
      <c r="D24" s="115"/>
      <c r="E24" s="115"/>
      <c r="F24" s="10"/>
      <c r="G24" s="108"/>
      <c r="H24" s="108"/>
      <c r="I24" s="108"/>
      <c r="J24" s="57"/>
      <c r="K24" s="57"/>
      <c r="L24" s="210"/>
      <c r="M24" s="104"/>
      <c r="N24" s="210"/>
    </row>
    <row r="25" spans="1:14" s="1" customFormat="1">
      <c r="A25" s="198"/>
      <c r="B25" s="196"/>
      <c r="C25" s="107"/>
      <c r="D25" s="115"/>
      <c r="E25" s="115"/>
      <c r="F25" s="10"/>
      <c r="G25" s="108"/>
      <c r="H25" s="108"/>
      <c r="I25" s="108"/>
      <c r="J25" s="57"/>
      <c r="K25" s="57"/>
      <c r="L25" s="210"/>
      <c r="M25" s="104"/>
      <c r="N25" s="210"/>
    </row>
    <row r="26" spans="1:14" s="1" customFormat="1">
      <c r="A26" s="198"/>
      <c r="B26" s="196"/>
      <c r="C26" s="107"/>
      <c r="D26" s="115"/>
      <c r="E26" s="115"/>
      <c r="F26" s="10"/>
      <c r="G26" s="108"/>
      <c r="H26" s="108"/>
      <c r="I26" s="108"/>
      <c r="J26" s="57"/>
      <c r="K26" s="57"/>
      <c r="L26" s="210"/>
      <c r="M26" s="104"/>
      <c r="N26" s="210"/>
    </row>
    <row r="27" spans="1:14" s="1" customFormat="1">
      <c r="A27" s="212"/>
      <c r="B27" s="197"/>
      <c r="C27" s="111"/>
      <c r="D27" s="112"/>
      <c r="E27" s="112"/>
      <c r="F27" s="25"/>
      <c r="G27" s="109"/>
      <c r="H27" s="109"/>
      <c r="I27" s="109"/>
      <c r="J27" s="144"/>
      <c r="K27" s="144"/>
      <c r="L27" s="211"/>
      <c r="M27" s="105"/>
      <c r="N27" s="211"/>
    </row>
    <row r="28" spans="1:14" s="1" customFormat="1">
      <c r="A28" s="2" t="s">
        <v>120</v>
      </c>
      <c r="B28" s="3"/>
      <c r="C28" s="33"/>
      <c r="D28" s="33"/>
      <c r="E28" s="33"/>
      <c r="F28" s="3"/>
      <c r="G28" s="3"/>
      <c r="H28" s="3"/>
      <c r="I28" s="3"/>
      <c r="J28" s="3"/>
      <c r="K28" s="3"/>
      <c r="L28" s="33"/>
      <c r="M28" s="33"/>
      <c r="N28" s="22"/>
    </row>
    <row r="29" spans="1:14" s="1" customFormat="1" ht="19.5">
      <c r="A29" s="3" t="s">
        <v>0</v>
      </c>
      <c r="B29" s="3"/>
      <c r="C29" s="33"/>
      <c r="D29" s="33"/>
      <c r="E29" s="33"/>
      <c r="F29" s="3"/>
      <c r="G29" s="3"/>
      <c r="H29" s="4" t="s">
        <v>943</v>
      </c>
      <c r="I29" s="3"/>
      <c r="J29" s="3"/>
      <c r="K29" s="3"/>
      <c r="L29" s="33"/>
      <c r="M29" s="33"/>
      <c r="N29" s="6" t="str">
        <f>N2</f>
        <v>（主任監督員）</v>
      </c>
    </row>
    <row r="30" spans="1:14" s="1" customFormat="1" ht="18.75" customHeight="1">
      <c r="A30" s="5" t="s">
        <v>1</v>
      </c>
      <c r="B30" s="5" t="s">
        <v>2</v>
      </c>
      <c r="C30" s="201" t="s">
        <v>3</v>
      </c>
      <c r="D30" s="202"/>
      <c r="E30" s="202"/>
      <c r="F30" s="202"/>
      <c r="G30" s="203"/>
      <c r="H30" s="204" t="s">
        <v>5</v>
      </c>
      <c r="I30" s="205"/>
      <c r="J30" s="86" t="s">
        <v>7</v>
      </c>
      <c r="K30" s="204" t="s">
        <v>8</v>
      </c>
      <c r="L30" s="205"/>
      <c r="M30" s="204" t="s">
        <v>9</v>
      </c>
      <c r="N30" s="205"/>
    </row>
    <row r="31" spans="1:14" s="1" customFormat="1">
      <c r="A31" s="192" t="s">
        <v>10</v>
      </c>
      <c r="B31" s="195" t="s">
        <v>121</v>
      </c>
      <c r="C31" s="23"/>
      <c r="D31" s="99"/>
      <c r="E31" s="99"/>
      <c r="F31" s="8"/>
      <c r="G31" s="8"/>
      <c r="H31" s="8"/>
      <c r="I31" s="8"/>
      <c r="J31" s="8"/>
      <c r="K31" s="8"/>
      <c r="L31" s="209"/>
      <c r="M31" s="103"/>
      <c r="N31" s="209"/>
    </row>
    <row r="32" spans="1:14" s="1" customFormat="1">
      <c r="A32" s="193"/>
      <c r="B32" s="196"/>
      <c r="C32" s="107"/>
      <c r="D32" s="115"/>
      <c r="E32" s="115"/>
      <c r="F32" s="3"/>
      <c r="G32" s="3"/>
      <c r="H32" s="41" t="s">
        <v>181</v>
      </c>
      <c r="I32" s="160" t="s">
        <v>182</v>
      </c>
      <c r="J32" s="41" t="s">
        <v>183</v>
      </c>
      <c r="K32" s="10"/>
      <c r="L32" s="210"/>
      <c r="M32" s="104"/>
      <c r="N32" s="210"/>
    </row>
    <row r="33" spans="1:25" s="1" customFormat="1">
      <c r="A33" s="193"/>
      <c r="B33" s="196"/>
      <c r="C33" s="107"/>
      <c r="D33" s="115"/>
      <c r="E33" s="115"/>
      <c r="F33" s="10" t="s">
        <v>22</v>
      </c>
      <c r="G33" s="9"/>
      <c r="H33" s="6">
        <f>Q34</f>
        <v>0</v>
      </c>
      <c r="I33" s="156">
        <f>S34</f>
        <v>0</v>
      </c>
      <c r="J33" s="47">
        <f>U34</f>
        <v>0</v>
      </c>
      <c r="K33" s="57"/>
      <c r="L33" s="210"/>
      <c r="M33" s="104"/>
      <c r="N33" s="210"/>
      <c r="P33" s="36"/>
      <c r="Q33" s="36"/>
      <c r="R33" s="36"/>
      <c r="S33" s="36"/>
      <c r="T33" s="36"/>
      <c r="U33" s="36"/>
      <c r="V33" s="36"/>
      <c r="W33" s="36"/>
      <c r="X33" s="37" t="s">
        <v>176</v>
      </c>
      <c r="Y33" s="36"/>
    </row>
    <row r="34" spans="1:25" s="1" customFormat="1">
      <c r="A34" s="193"/>
      <c r="B34" s="196"/>
      <c r="C34" s="107"/>
      <c r="D34" s="115"/>
      <c r="E34" s="115"/>
      <c r="F34" s="10" t="s">
        <v>141</v>
      </c>
      <c r="G34" s="132"/>
      <c r="H34" s="132"/>
      <c r="I34" s="132"/>
      <c r="J34" s="57"/>
      <c r="K34" s="57"/>
      <c r="L34" s="210"/>
      <c r="M34" s="104"/>
      <c r="N34" s="210"/>
      <c r="P34" s="36" t="s">
        <v>181</v>
      </c>
      <c r="Q34" s="37">
        <f>COUNTIF($C5:$C25,P34)</f>
        <v>0</v>
      </c>
      <c r="R34" s="36" t="s">
        <v>182</v>
      </c>
      <c r="S34" s="37">
        <f>COUNTIF($C5:$C25,R34)</f>
        <v>0</v>
      </c>
      <c r="T34" s="36" t="s">
        <v>183</v>
      </c>
      <c r="U34" s="37">
        <f>COUNTIF($C5:$C25,T34)</f>
        <v>0</v>
      </c>
      <c r="V34" s="36" t="s">
        <v>178</v>
      </c>
      <c r="W34" s="38">
        <f>IF(Q34+S34+U34=0,0,ROUND((Q34+S34*0.5)/(Q34+S34+U34),3))</f>
        <v>0</v>
      </c>
      <c r="X34" s="36">
        <f>IF(W34="","",ROUND(W34*100,1))</f>
        <v>0</v>
      </c>
      <c r="Y34" s="39" t="str">
        <f>IF(X34&lt;60,"d",IF(X34&lt;80,"c",IF(X34&lt;90,"b","a")))</f>
        <v>d</v>
      </c>
    </row>
    <row r="35" spans="1:25" s="1" customFormat="1">
      <c r="A35" s="193"/>
      <c r="B35" s="196"/>
      <c r="C35" s="107"/>
      <c r="D35" s="115"/>
      <c r="E35" s="115"/>
      <c r="F35" s="10" t="s">
        <v>142</v>
      </c>
      <c r="G35" s="57"/>
      <c r="H35" s="57"/>
      <c r="I35" s="57"/>
      <c r="J35" s="57"/>
      <c r="K35" s="57"/>
      <c r="L35" s="210"/>
      <c r="M35" s="104"/>
      <c r="N35" s="210"/>
    </row>
    <row r="36" spans="1:25" s="1" customFormat="1">
      <c r="A36" s="193"/>
      <c r="B36" s="196"/>
      <c r="C36" s="107"/>
      <c r="D36" s="115"/>
      <c r="E36" s="115"/>
      <c r="F36" s="24" t="s">
        <v>920</v>
      </c>
      <c r="G36" s="132"/>
      <c r="H36" s="132"/>
      <c r="I36" s="132"/>
      <c r="J36" s="132"/>
      <c r="K36" s="57"/>
      <c r="L36" s="210"/>
      <c r="M36" s="104"/>
      <c r="N36" s="210"/>
    </row>
    <row r="37" spans="1:25" s="1" customFormat="1">
      <c r="A37" s="193"/>
      <c r="B37" s="196"/>
      <c r="C37" s="107"/>
      <c r="D37" s="115"/>
      <c r="E37" s="115"/>
      <c r="F37" s="10" t="s">
        <v>859</v>
      </c>
      <c r="G37" s="132"/>
      <c r="H37" s="132"/>
      <c r="I37" s="132"/>
      <c r="J37" s="132"/>
      <c r="K37" s="57"/>
      <c r="L37" s="210"/>
      <c r="M37" s="104"/>
      <c r="N37" s="210"/>
    </row>
    <row r="38" spans="1:25" s="1" customFormat="1">
      <c r="A38" s="193"/>
      <c r="B38" s="196"/>
      <c r="C38" s="107"/>
      <c r="D38" s="115"/>
      <c r="E38" s="115"/>
      <c r="F38" s="10" t="str">
        <f>"評価値＝(　"&amp;TEXT(Q34+S34*0.5,"0.0")&amp;"　)評価数／(　"&amp;TEXT(Q34+S34+U34,"0.0")&amp;"　)対象評価項目数＝（　"&amp;TEXT(X34,0)&amp;"　）％"</f>
        <v>評価値＝(　0.0　)評価数／(　0.0　)対象評価項目数＝（　0　）％</v>
      </c>
      <c r="G38" s="132"/>
      <c r="H38" s="132"/>
      <c r="I38" s="132"/>
      <c r="J38" s="57"/>
      <c r="K38" s="57"/>
      <c r="L38" s="210"/>
      <c r="M38" s="104"/>
      <c r="N38" s="210"/>
    </row>
    <row r="39" spans="1:25" s="1" customFormat="1">
      <c r="A39" s="193"/>
      <c r="B39" s="196"/>
      <c r="C39" s="107"/>
      <c r="D39" s="115"/>
      <c r="E39" s="115"/>
      <c r="F39" s="10" t="s">
        <v>21</v>
      </c>
      <c r="G39" s="108"/>
      <c r="H39" s="108"/>
      <c r="I39" s="108"/>
      <c r="J39" s="57"/>
      <c r="K39" s="57"/>
      <c r="L39" s="210"/>
      <c r="M39" s="104"/>
      <c r="N39" s="210"/>
    </row>
    <row r="40" spans="1:25" s="1" customFormat="1">
      <c r="A40" s="193"/>
      <c r="B40" s="196"/>
      <c r="C40" s="107"/>
      <c r="D40" s="115"/>
      <c r="E40" s="115"/>
      <c r="F40" s="10" t="s">
        <v>848</v>
      </c>
      <c r="G40" s="108"/>
      <c r="H40" s="108"/>
      <c r="I40" s="108"/>
      <c r="J40" s="57"/>
      <c r="K40" s="57"/>
      <c r="L40" s="210"/>
      <c r="M40" s="104"/>
      <c r="N40" s="210"/>
    </row>
    <row r="41" spans="1:25" s="1" customFormat="1">
      <c r="A41" s="198" t="s">
        <v>11</v>
      </c>
      <c r="B41" s="196"/>
      <c r="C41" s="107"/>
      <c r="D41" s="115"/>
      <c r="E41" s="115"/>
      <c r="F41" s="10" t="s">
        <v>849</v>
      </c>
      <c r="G41" s="108"/>
      <c r="H41" s="108"/>
      <c r="I41" s="108"/>
      <c r="J41" s="57"/>
      <c r="K41" s="57"/>
      <c r="L41" s="210"/>
      <c r="M41" s="104"/>
      <c r="N41" s="210"/>
    </row>
    <row r="42" spans="1:25" s="1" customFormat="1">
      <c r="A42" s="198"/>
      <c r="B42" s="196"/>
      <c r="C42" s="107"/>
      <c r="D42" s="115"/>
      <c r="E42" s="115"/>
      <c r="F42" s="10" t="s">
        <v>850</v>
      </c>
      <c r="G42" s="108"/>
      <c r="H42" s="108"/>
      <c r="I42" s="108"/>
      <c r="J42" s="57"/>
      <c r="K42" s="57"/>
      <c r="L42" s="210"/>
      <c r="M42" s="104"/>
      <c r="N42" s="210"/>
    </row>
    <row r="43" spans="1:25" s="1" customFormat="1">
      <c r="A43" s="198"/>
      <c r="B43" s="196"/>
      <c r="C43" s="107"/>
      <c r="D43" s="115"/>
      <c r="E43" s="115"/>
      <c r="F43" s="10"/>
      <c r="G43" s="108"/>
      <c r="H43" s="108"/>
      <c r="I43" s="108"/>
      <c r="J43" s="57"/>
      <c r="K43" s="57"/>
      <c r="L43" s="210"/>
      <c r="M43" s="104"/>
      <c r="N43" s="210"/>
    </row>
    <row r="44" spans="1:25" s="1" customFormat="1">
      <c r="A44" s="198"/>
      <c r="B44" s="196"/>
      <c r="C44" s="107"/>
      <c r="D44" s="115"/>
      <c r="E44" s="115"/>
      <c r="F44" s="10"/>
      <c r="G44" s="108"/>
      <c r="H44" s="108"/>
      <c r="I44" s="108"/>
      <c r="J44" s="57"/>
      <c r="K44" s="57"/>
      <c r="L44" s="210"/>
      <c r="M44" s="104"/>
      <c r="N44" s="210"/>
    </row>
    <row r="45" spans="1:25" s="1" customFormat="1">
      <c r="A45" s="198"/>
      <c r="B45" s="196"/>
      <c r="C45" s="107"/>
      <c r="D45" s="115"/>
      <c r="E45" s="115"/>
      <c r="F45" s="10"/>
      <c r="G45" s="108"/>
      <c r="H45" s="108"/>
      <c r="I45" s="108"/>
      <c r="J45" s="57"/>
      <c r="K45" s="57"/>
      <c r="L45" s="210"/>
      <c r="M45" s="104"/>
      <c r="N45" s="210"/>
    </row>
    <row r="46" spans="1:25" s="1" customFormat="1">
      <c r="A46" s="198"/>
      <c r="B46" s="196"/>
      <c r="C46" s="107"/>
      <c r="D46" s="115"/>
      <c r="E46" s="115"/>
      <c r="F46" s="10"/>
      <c r="G46" s="108"/>
      <c r="H46" s="108"/>
      <c r="I46" s="108"/>
      <c r="J46" s="57"/>
      <c r="K46" s="57"/>
      <c r="L46" s="210"/>
      <c r="M46" s="104"/>
      <c r="N46" s="210"/>
    </row>
    <row r="47" spans="1:25" s="1" customFormat="1">
      <c r="A47" s="198"/>
      <c r="B47" s="196"/>
      <c r="C47" s="107"/>
      <c r="D47" s="115"/>
      <c r="E47" s="115"/>
      <c r="F47" s="10"/>
      <c r="G47" s="108"/>
      <c r="H47" s="108"/>
      <c r="I47" s="108"/>
      <c r="J47" s="57"/>
      <c r="K47" s="57"/>
      <c r="L47" s="210"/>
      <c r="M47" s="104"/>
      <c r="N47" s="210"/>
    </row>
    <row r="48" spans="1:25" s="1" customFormat="1">
      <c r="A48" s="198"/>
      <c r="B48" s="196"/>
      <c r="C48" s="107"/>
      <c r="D48" s="115"/>
      <c r="E48" s="115"/>
      <c r="F48" s="10"/>
      <c r="G48" s="108"/>
      <c r="H48" s="108"/>
      <c r="I48" s="108"/>
      <c r="J48" s="57"/>
      <c r="K48" s="57"/>
      <c r="L48" s="210"/>
      <c r="M48" s="104"/>
      <c r="N48" s="210"/>
    </row>
    <row r="49" spans="1:14" s="1" customFormat="1">
      <c r="A49" s="198"/>
      <c r="B49" s="196"/>
      <c r="C49" s="107"/>
      <c r="D49" s="115"/>
      <c r="E49" s="115"/>
      <c r="F49" s="10"/>
      <c r="G49" s="108"/>
      <c r="H49" s="108"/>
      <c r="I49" s="108"/>
      <c r="J49" s="57"/>
      <c r="K49" s="57"/>
      <c r="L49" s="210"/>
      <c r="M49" s="104"/>
      <c r="N49" s="210"/>
    </row>
    <row r="50" spans="1:14" s="1" customFormat="1">
      <c r="A50" s="198"/>
      <c r="B50" s="196"/>
      <c r="C50" s="107"/>
      <c r="D50" s="115"/>
      <c r="E50" s="115"/>
      <c r="F50" s="10"/>
      <c r="G50" s="108"/>
      <c r="H50" s="108"/>
      <c r="I50" s="108"/>
      <c r="J50" s="57"/>
      <c r="K50" s="57"/>
      <c r="L50" s="210"/>
      <c r="M50" s="104"/>
      <c r="N50" s="210"/>
    </row>
    <row r="51" spans="1:14" s="1" customFormat="1">
      <c r="A51" s="198"/>
      <c r="B51" s="196"/>
      <c r="C51" s="107"/>
      <c r="D51" s="115"/>
      <c r="E51" s="115"/>
      <c r="F51" s="10"/>
      <c r="G51" s="108"/>
      <c r="H51" s="108"/>
      <c r="I51" s="108"/>
      <c r="J51" s="57"/>
      <c r="K51" s="57"/>
      <c r="L51" s="210"/>
      <c r="M51" s="104"/>
      <c r="N51" s="210"/>
    </row>
    <row r="52" spans="1:14" s="1" customFormat="1">
      <c r="A52" s="198"/>
      <c r="B52" s="196"/>
      <c r="C52" s="107"/>
      <c r="D52" s="115"/>
      <c r="E52" s="115"/>
      <c r="F52" s="10"/>
      <c r="G52" s="108"/>
      <c r="H52" s="108"/>
      <c r="I52" s="108"/>
      <c r="J52" s="57"/>
      <c r="K52" s="57"/>
      <c r="L52" s="210"/>
      <c r="M52" s="104"/>
      <c r="N52" s="210"/>
    </row>
    <row r="53" spans="1:14" s="1" customFormat="1">
      <c r="A53" s="212"/>
      <c r="B53" s="197"/>
      <c r="C53" s="111"/>
      <c r="D53" s="112"/>
      <c r="E53" s="112"/>
      <c r="F53" s="25"/>
      <c r="G53" s="109"/>
      <c r="H53" s="109"/>
      <c r="I53" s="109"/>
      <c r="J53" s="109"/>
      <c r="K53" s="144"/>
      <c r="L53" s="211"/>
      <c r="M53" s="105"/>
      <c r="N53" s="211"/>
    </row>
  </sheetData>
  <mergeCells count="22">
    <mergeCell ref="K3:L3"/>
    <mergeCell ref="M3:N3"/>
    <mergeCell ref="A4:A13"/>
    <mergeCell ref="B4:B27"/>
    <mergeCell ref="L4:L7"/>
    <mergeCell ref="N4:N7"/>
    <mergeCell ref="L8:L27"/>
    <mergeCell ref="N8:N27"/>
    <mergeCell ref="A15:A27"/>
    <mergeCell ref="C3:G3"/>
    <mergeCell ref="H3:I3"/>
    <mergeCell ref="K30:L30"/>
    <mergeCell ref="M30:N30"/>
    <mergeCell ref="A31:A40"/>
    <mergeCell ref="B31:B53"/>
    <mergeCell ref="L31:L34"/>
    <mergeCell ref="N31:N34"/>
    <mergeCell ref="L35:L53"/>
    <mergeCell ref="N35:N53"/>
    <mergeCell ref="A41:A53"/>
    <mergeCell ref="C30:G30"/>
    <mergeCell ref="H30:I30"/>
  </mergeCells>
  <phoneticPr fontId="1"/>
  <dataValidations count="2">
    <dataValidation type="list" allowBlank="1" showInputMessage="1" showErrorMessage="1" sqref="M8 M4">
      <formula1>"・,〇"</formula1>
    </dataValidation>
    <dataValidation type="list" allowBlank="1" showInputMessage="1" showErrorMessage="1" sqref="C7:C8 C10:C15 C17:C20">
      <formula1>"・,〇,×"</formula1>
    </dataValidation>
  </dataValidations>
  <pageMargins left="0.7" right="0.7" top="0.75" bottom="0.75" header="0.3" footer="0.3"/>
  <pageSetup paperSize="9" scale="99" orientation="landscape" r:id="rId1"/>
  <rowBreaks count="1" manualBreakCount="1">
    <brk id="27"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zoomScaleNormal="140" zoomScaleSheetLayoutView="100" workbookViewId="0">
      <selection activeCell="H35" sqref="H35"/>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125</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IF(OR(M4="〇",M8="〇"),"e",IF(OR(K4="〇",K8="〇"),"d",Y40))</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126</v>
      </c>
      <c r="C4" s="7" t="s">
        <v>16</v>
      </c>
      <c r="D4" s="99"/>
      <c r="E4" s="99"/>
      <c r="F4" s="46"/>
      <c r="G4" s="8"/>
      <c r="H4" s="8"/>
      <c r="I4" s="8"/>
      <c r="J4" s="8"/>
      <c r="K4" s="16"/>
      <c r="L4" s="209"/>
      <c r="M4" s="80" t="s">
        <v>166</v>
      </c>
      <c r="N4" s="209" t="s">
        <v>167</v>
      </c>
    </row>
    <row r="5" spans="1:23" s="1" customFormat="1">
      <c r="A5" s="193"/>
      <c r="B5" s="196"/>
      <c r="C5" s="57" t="s">
        <v>13</v>
      </c>
      <c r="D5" s="115"/>
      <c r="E5" s="115"/>
      <c r="G5" s="9"/>
      <c r="H5" s="9"/>
      <c r="I5" s="9"/>
      <c r="J5" s="10"/>
      <c r="K5" s="140"/>
      <c r="L5" s="210"/>
      <c r="M5" s="104"/>
      <c r="N5" s="210"/>
    </row>
    <row r="6" spans="1:23" s="1" customFormat="1" ht="15" customHeight="1">
      <c r="A6" s="193"/>
      <c r="B6" s="196"/>
      <c r="C6" s="108" t="s">
        <v>127</v>
      </c>
      <c r="D6" s="115"/>
      <c r="E6" s="115"/>
      <c r="G6" s="108"/>
      <c r="H6" s="108"/>
      <c r="I6" s="108"/>
      <c r="J6" s="57"/>
      <c r="K6" s="140"/>
      <c r="L6" s="210"/>
      <c r="M6" s="104"/>
      <c r="N6" s="210"/>
    </row>
    <row r="7" spans="1:23" s="1" customFormat="1" ht="14.25" customHeight="1">
      <c r="A7" s="193"/>
      <c r="B7" s="196"/>
      <c r="C7" s="28" t="s">
        <v>166</v>
      </c>
      <c r="D7" s="10" t="s">
        <v>258</v>
      </c>
      <c r="F7" s="10"/>
      <c r="G7" s="18"/>
      <c r="H7" s="18"/>
      <c r="I7" s="18"/>
      <c r="J7" s="30"/>
      <c r="K7" s="140"/>
      <c r="L7" s="210"/>
      <c r="M7" s="105"/>
      <c r="N7" s="211"/>
    </row>
    <row r="8" spans="1:23" s="1" customFormat="1" ht="14.25" customHeight="1">
      <c r="A8" s="193"/>
      <c r="B8" s="196"/>
      <c r="C8" s="28" t="s">
        <v>166</v>
      </c>
      <c r="D8" s="10" t="s">
        <v>694</v>
      </c>
      <c r="F8" s="10"/>
      <c r="G8" s="108"/>
      <c r="H8" s="108"/>
      <c r="I8" s="108"/>
      <c r="J8" s="57"/>
      <c r="K8" s="140"/>
      <c r="L8" s="210"/>
      <c r="M8" s="80" t="s">
        <v>166</v>
      </c>
      <c r="N8" s="209" t="s">
        <v>168</v>
      </c>
    </row>
    <row r="9" spans="1:23" s="1" customFormat="1" ht="14.25" customHeight="1">
      <c r="A9" s="193"/>
      <c r="B9" s="196"/>
      <c r="C9" s="28" t="s">
        <v>166</v>
      </c>
      <c r="D9" s="10" t="s">
        <v>695</v>
      </c>
      <c r="F9" s="10"/>
      <c r="G9" s="108"/>
      <c r="H9" s="108"/>
      <c r="I9" s="108"/>
      <c r="J9" s="57"/>
      <c r="K9" s="140"/>
      <c r="L9" s="210"/>
      <c r="M9" s="104"/>
      <c r="N9" s="210"/>
    </row>
    <row r="10" spans="1:23" s="1" customFormat="1" ht="14.25" customHeight="1">
      <c r="A10" s="193"/>
      <c r="B10" s="196"/>
      <c r="C10" s="28" t="s">
        <v>166</v>
      </c>
      <c r="D10" s="10" t="s">
        <v>696</v>
      </c>
      <c r="F10" s="10"/>
      <c r="G10" s="108"/>
      <c r="H10" s="108"/>
      <c r="I10" s="108"/>
      <c r="J10" s="57"/>
      <c r="K10" s="140"/>
      <c r="L10" s="210"/>
      <c r="M10" s="104"/>
      <c r="N10" s="210"/>
    </row>
    <row r="11" spans="1:23" s="1" customFormat="1" ht="14.25" customHeight="1">
      <c r="A11" s="193"/>
      <c r="B11" s="196"/>
      <c r="C11" s="28" t="s">
        <v>166</v>
      </c>
      <c r="D11" s="10" t="s">
        <v>697</v>
      </c>
      <c r="F11" s="10"/>
      <c r="G11" s="108"/>
      <c r="H11" s="108"/>
      <c r="I11" s="108"/>
      <c r="J11" s="57"/>
      <c r="K11" s="140"/>
      <c r="L11" s="210"/>
      <c r="M11" s="104"/>
      <c r="N11" s="210"/>
    </row>
    <row r="12" spans="1:23" s="1" customFormat="1" ht="14.25" customHeight="1">
      <c r="A12" s="193"/>
      <c r="B12" s="196"/>
      <c r="C12" s="28" t="s">
        <v>166</v>
      </c>
      <c r="D12" s="10" t="s">
        <v>698</v>
      </c>
      <c r="F12" s="10"/>
      <c r="G12" s="108"/>
      <c r="H12" s="108"/>
      <c r="I12" s="108"/>
      <c r="J12" s="57"/>
      <c r="K12" s="140"/>
      <c r="L12" s="210"/>
      <c r="M12" s="104"/>
      <c r="N12" s="210"/>
    </row>
    <row r="13" spans="1:23" s="1" customFormat="1" ht="14.25" customHeight="1">
      <c r="A13" s="193"/>
      <c r="B13" s="196"/>
      <c r="C13" s="28" t="s">
        <v>166</v>
      </c>
      <c r="D13" s="10" t="s">
        <v>699</v>
      </c>
      <c r="F13" s="10"/>
      <c r="G13" s="108"/>
      <c r="H13" s="108"/>
      <c r="I13" s="108"/>
      <c r="J13" s="57"/>
      <c r="K13" s="140"/>
      <c r="L13" s="210"/>
      <c r="M13" s="104"/>
      <c r="N13" s="210"/>
    </row>
    <row r="14" spans="1:23" s="1" customFormat="1" ht="14.25" customHeight="1">
      <c r="A14" s="198" t="s">
        <v>11</v>
      </c>
      <c r="B14" s="196"/>
      <c r="C14" s="28" t="s">
        <v>166</v>
      </c>
      <c r="D14" s="10" t="s">
        <v>700</v>
      </c>
      <c r="F14" s="10"/>
      <c r="G14" s="108"/>
      <c r="H14" s="108"/>
      <c r="I14" s="108"/>
      <c r="J14" s="57"/>
      <c r="K14" s="140"/>
      <c r="L14" s="210"/>
      <c r="M14" s="104"/>
      <c r="N14" s="210"/>
    </row>
    <row r="15" spans="1:23" s="1" customFormat="1" ht="14.25" customHeight="1">
      <c r="A15" s="198"/>
      <c r="B15" s="196"/>
      <c r="C15" s="28" t="s">
        <v>166</v>
      </c>
      <c r="D15" s="10" t="s">
        <v>928</v>
      </c>
      <c r="F15" s="10"/>
      <c r="G15" s="108"/>
      <c r="H15" s="108"/>
      <c r="I15" s="108"/>
      <c r="J15" s="57"/>
      <c r="K15" s="57"/>
      <c r="L15" s="210"/>
      <c r="M15" s="104"/>
      <c r="N15" s="210"/>
    </row>
    <row r="16" spans="1:23" s="1" customFormat="1" ht="14.25" customHeight="1">
      <c r="A16" s="198"/>
      <c r="B16" s="196"/>
      <c r="C16" s="28" t="s">
        <v>166</v>
      </c>
      <c r="D16" s="10" t="s">
        <v>701</v>
      </c>
      <c r="F16" s="10"/>
      <c r="G16" s="108"/>
      <c r="H16" s="108"/>
      <c r="I16" s="108"/>
      <c r="J16" s="57"/>
      <c r="K16" s="57"/>
      <c r="L16" s="210"/>
      <c r="M16" s="104"/>
      <c r="N16" s="210"/>
    </row>
    <row r="17" spans="1:14" s="1" customFormat="1" ht="14.25" customHeight="1">
      <c r="A17" s="198"/>
      <c r="B17" s="196"/>
      <c r="C17" s="28" t="s">
        <v>166</v>
      </c>
      <c r="D17" s="10" t="s">
        <v>702</v>
      </c>
      <c r="F17" s="10"/>
      <c r="G17" s="108"/>
      <c r="H17" s="108"/>
      <c r="I17" s="108"/>
      <c r="J17" s="57"/>
      <c r="K17" s="57"/>
      <c r="L17" s="210"/>
      <c r="M17" s="104"/>
      <c r="N17" s="210"/>
    </row>
    <row r="18" spans="1:14" s="1" customFormat="1" ht="14.25" customHeight="1">
      <c r="A18" s="198"/>
      <c r="B18" s="196"/>
      <c r="C18" s="28" t="s">
        <v>166</v>
      </c>
      <c r="D18" s="10" t="s">
        <v>703</v>
      </c>
      <c r="F18" s="10"/>
      <c r="G18" s="108"/>
      <c r="H18" s="108"/>
      <c r="I18" s="108"/>
      <c r="J18" s="57"/>
      <c r="K18" s="57"/>
      <c r="L18" s="210"/>
      <c r="M18" s="104"/>
      <c r="N18" s="210"/>
    </row>
    <row r="19" spans="1:14" s="1" customFormat="1" ht="14.25" customHeight="1">
      <c r="A19" s="198"/>
      <c r="B19" s="196"/>
      <c r="C19" s="28" t="s">
        <v>166</v>
      </c>
      <c r="D19" s="10" t="s">
        <v>704</v>
      </c>
      <c r="F19" s="10"/>
      <c r="G19" s="108"/>
      <c r="H19" s="108"/>
      <c r="I19" s="108"/>
      <c r="J19" s="57"/>
      <c r="K19" s="57"/>
      <c r="L19" s="210"/>
      <c r="M19" s="104"/>
      <c r="N19" s="210"/>
    </row>
    <row r="20" spans="1:14" s="1" customFormat="1" ht="14.25" customHeight="1">
      <c r="A20" s="198"/>
      <c r="B20" s="196"/>
      <c r="C20" s="28" t="s">
        <v>166</v>
      </c>
      <c r="D20" s="10" t="s">
        <v>705</v>
      </c>
      <c r="F20" s="10"/>
      <c r="G20" s="108"/>
      <c r="H20" s="108"/>
      <c r="I20" s="108"/>
      <c r="J20" s="57"/>
      <c r="K20" s="57"/>
      <c r="L20" s="210"/>
      <c r="M20" s="104"/>
      <c r="N20" s="210"/>
    </row>
    <row r="21" spans="1:14" s="1" customFormat="1" ht="13.5" customHeight="1">
      <c r="A21" s="198"/>
      <c r="B21" s="196"/>
      <c r="C21" s="107"/>
      <c r="D21" s="96"/>
      <c r="E21" s="30"/>
      <c r="F21" s="57" t="s">
        <v>128</v>
      </c>
      <c r="G21" s="108"/>
      <c r="H21" s="108"/>
      <c r="I21" s="108"/>
      <c r="J21" s="57"/>
      <c r="K21" s="57"/>
      <c r="L21" s="210"/>
      <c r="M21" s="104"/>
      <c r="N21" s="210"/>
    </row>
    <row r="22" spans="1:14" s="1" customFormat="1" ht="14.25" customHeight="1">
      <c r="A22" s="198"/>
      <c r="B22" s="196"/>
      <c r="C22" s="28" t="s">
        <v>166</v>
      </c>
      <c r="D22" s="10" t="s">
        <v>706</v>
      </c>
      <c r="F22" s="10"/>
      <c r="G22" s="18"/>
      <c r="H22" s="18"/>
      <c r="I22" s="18"/>
      <c r="J22" s="30"/>
      <c r="K22" s="148"/>
      <c r="L22" s="210"/>
      <c r="M22" s="104"/>
      <c r="N22" s="210"/>
    </row>
    <row r="23" spans="1:14" s="1" customFormat="1" ht="14.25" customHeight="1">
      <c r="A23" s="198"/>
      <c r="B23" s="196"/>
      <c r="C23" s="28" t="s">
        <v>166</v>
      </c>
      <c r="D23" s="10" t="s">
        <v>707</v>
      </c>
      <c r="F23" s="10"/>
      <c r="G23" s="18"/>
      <c r="H23" s="18"/>
      <c r="I23" s="18"/>
      <c r="J23" s="30"/>
      <c r="K23" s="148"/>
      <c r="L23" s="210"/>
      <c r="M23" s="104"/>
      <c r="N23" s="210"/>
    </row>
    <row r="24" spans="1:14" s="1" customFormat="1" ht="14.25" customHeight="1">
      <c r="A24" s="198"/>
      <c r="B24" s="196"/>
      <c r="C24" s="28" t="s">
        <v>166</v>
      </c>
      <c r="D24" s="10" t="s">
        <v>714</v>
      </c>
      <c r="F24" s="10"/>
      <c r="G24" s="18"/>
      <c r="H24" s="18"/>
      <c r="I24" s="18"/>
      <c r="J24" s="30"/>
      <c r="K24" s="148"/>
      <c r="L24" s="210"/>
      <c r="M24" s="104"/>
      <c r="N24" s="210"/>
    </row>
    <row r="25" spans="1:14" s="1" customFormat="1" ht="14.25" customHeight="1">
      <c r="A25" s="198"/>
      <c r="B25" s="196"/>
      <c r="C25" s="28" t="s">
        <v>166</v>
      </c>
      <c r="D25" s="10" t="s">
        <v>708</v>
      </c>
      <c r="F25" s="10"/>
      <c r="G25" s="18"/>
      <c r="H25" s="18"/>
      <c r="I25" s="18"/>
      <c r="J25" s="30"/>
      <c r="K25" s="148"/>
      <c r="L25" s="210"/>
      <c r="M25" s="104"/>
      <c r="N25" s="210"/>
    </row>
    <row r="26" spans="1:14" s="1" customFormat="1" ht="14.25" customHeight="1">
      <c r="A26" s="198"/>
      <c r="B26" s="196"/>
      <c r="C26" s="28" t="s">
        <v>166</v>
      </c>
      <c r="D26" s="10" t="s">
        <v>713</v>
      </c>
      <c r="F26" s="10"/>
      <c r="G26" s="18"/>
      <c r="H26" s="18"/>
      <c r="I26" s="18"/>
      <c r="J26" s="30"/>
      <c r="K26" s="148"/>
      <c r="L26" s="210"/>
      <c r="M26" s="104"/>
      <c r="N26" s="210"/>
    </row>
    <row r="27" spans="1:14" s="1" customFormat="1" ht="14.25" customHeight="1">
      <c r="A27" s="198"/>
      <c r="B27" s="196"/>
      <c r="C27" s="28" t="s">
        <v>166</v>
      </c>
      <c r="D27" s="10" t="s">
        <v>929</v>
      </c>
      <c r="F27" s="10"/>
      <c r="G27" s="108"/>
      <c r="H27" s="108"/>
      <c r="I27" s="108"/>
      <c r="J27" s="57"/>
      <c r="K27" s="140"/>
      <c r="L27" s="210"/>
      <c r="M27" s="104"/>
      <c r="N27" s="210"/>
    </row>
    <row r="28" spans="1:14" s="1" customFormat="1" ht="14.25" customHeight="1">
      <c r="A28" s="198"/>
      <c r="B28" s="196"/>
      <c r="C28" s="28" t="s">
        <v>166</v>
      </c>
      <c r="D28" s="10" t="s">
        <v>709</v>
      </c>
      <c r="F28" s="10"/>
      <c r="G28" s="108"/>
      <c r="H28" s="108"/>
      <c r="I28" s="108"/>
      <c r="J28" s="57"/>
      <c r="K28" s="140"/>
      <c r="L28" s="210"/>
      <c r="M28" s="104"/>
      <c r="N28" s="210"/>
    </row>
    <row r="29" spans="1:14" s="1" customFormat="1" ht="14.25" customHeight="1">
      <c r="A29" s="198"/>
      <c r="B29" s="196"/>
      <c r="C29" s="28" t="s">
        <v>166</v>
      </c>
      <c r="D29" s="208" t="s">
        <v>712</v>
      </c>
      <c r="E29" s="208"/>
      <c r="F29" s="208"/>
      <c r="G29" s="208"/>
      <c r="H29" s="208"/>
      <c r="I29" s="208"/>
      <c r="J29" s="208"/>
      <c r="K29" s="140"/>
      <c r="L29" s="210"/>
      <c r="M29" s="104"/>
      <c r="N29" s="210"/>
    </row>
    <row r="30" spans="1:14" s="1" customFormat="1" ht="14.25" customHeight="1">
      <c r="A30" s="198"/>
      <c r="B30" s="196"/>
      <c r="C30" s="107"/>
      <c r="D30" s="208"/>
      <c r="E30" s="208"/>
      <c r="F30" s="208"/>
      <c r="G30" s="208"/>
      <c r="H30" s="208"/>
      <c r="I30" s="208"/>
      <c r="J30" s="208"/>
      <c r="K30" s="140"/>
      <c r="L30" s="210"/>
      <c r="M30" s="104"/>
      <c r="N30" s="210"/>
    </row>
    <row r="31" spans="1:14" s="1" customFormat="1" ht="14.25" customHeight="1">
      <c r="A31" s="198"/>
      <c r="B31" s="196"/>
      <c r="C31" s="28" t="s">
        <v>166</v>
      </c>
      <c r="D31" s="10" t="s">
        <v>710</v>
      </c>
      <c r="F31" s="10"/>
      <c r="G31" s="108"/>
      <c r="H31" s="108"/>
      <c r="I31" s="108"/>
      <c r="J31" s="57"/>
      <c r="K31" s="140"/>
      <c r="L31" s="210"/>
      <c r="M31" s="104"/>
      <c r="N31" s="210"/>
    </row>
    <row r="32" spans="1:14" s="1" customFormat="1" ht="14.25" customHeight="1">
      <c r="A32" s="198"/>
      <c r="B32" s="196"/>
      <c r="C32" s="28" t="s">
        <v>166</v>
      </c>
      <c r="D32" s="208" t="s">
        <v>711</v>
      </c>
      <c r="E32" s="208"/>
      <c r="F32" s="208"/>
      <c r="G32" s="208"/>
      <c r="H32" s="208"/>
      <c r="I32" s="208"/>
      <c r="J32" s="208"/>
      <c r="K32" s="140"/>
      <c r="L32" s="210"/>
      <c r="M32" s="104"/>
      <c r="N32" s="210"/>
    </row>
    <row r="33" spans="1:25" s="1" customFormat="1" ht="14.25" customHeight="1">
      <c r="A33" s="212"/>
      <c r="B33" s="197"/>
      <c r="C33" s="111"/>
      <c r="D33" s="223"/>
      <c r="E33" s="223"/>
      <c r="F33" s="223"/>
      <c r="G33" s="223"/>
      <c r="H33" s="223"/>
      <c r="I33" s="223"/>
      <c r="J33" s="223"/>
      <c r="K33" s="146"/>
      <c r="L33" s="211"/>
      <c r="M33" s="105"/>
      <c r="N33" s="211"/>
    </row>
    <row r="34" spans="1:25" s="1" customFormat="1">
      <c r="A34" s="2" t="s">
        <v>125</v>
      </c>
      <c r="B34" s="3"/>
      <c r="C34" s="33"/>
      <c r="D34" s="33"/>
      <c r="E34" s="33"/>
      <c r="F34" s="3"/>
      <c r="G34" s="3"/>
      <c r="H34" s="3"/>
      <c r="I34" s="3"/>
      <c r="J34" s="3"/>
      <c r="K34" s="3"/>
      <c r="L34" s="33"/>
      <c r="M34" s="33"/>
      <c r="N34" s="22"/>
    </row>
    <row r="35" spans="1:25" s="1" customFormat="1" ht="19.5">
      <c r="A35" s="3" t="s">
        <v>0</v>
      </c>
      <c r="B35" s="3"/>
      <c r="C35" s="33"/>
      <c r="D35" s="33"/>
      <c r="E35" s="33"/>
      <c r="F35" s="3"/>
      <c r="G35" s="3"/>
      <c r="H35" s="4" t="s">
        <v>943</v>
      </c>
      <c r="I35" s="3"/>
      <c r="J35" s="3"/>
      <c r="K35" s="3"/>
      <c r="L35" s="33"/>
      <c r="M35" s="33"/>
      <c r="N35" s="6" t="str">
        <f>N2</f>
        <v>（主任監督員）</v>
      </c>
    </row>
    <row r="36" spans="1:25" s="1" customFormat="1" ht="18.75" customHeight="1">
      <c r="A36" s="5" t="s">
        <v>1</v>
      </c>
      <c r="B36" s="5" t="s">
        <v>2</v>
      </c>
      <c r="C36" s="201" t="s">
        <v>3</v>
      </c>
      <c r="D36" s="202"/>
      <c r="E36" s="202"/>
      <c r="F36" s="202"/>
      <c r="G36" s="203"/>
      <c r="H36" s="204" t="s">
        <v>5</v>
      </c>
      <c r="I36" s="205"/>
      <c r="J36" s="86" t="s">
        <v>7</v>
      </c>
      <c r="K36" s="204" t="s">
        <v>8</v>
      </c>
      <c r="L36" s="205"/>
      <c r="M36" s="204" t="s">
        <v>9</v>
      </c>
      <c r="N36" s="205"/>
    </row>
    <row r="37" spans="1:25" s="1" customFormat="1" ht="18.75" customHeight="1">
      <c r="A37" s="192" t="s">
        <v>10</v>
      </c>
      <c r="B37" s="195" t="s">
        <v>126</v>
      </c>
      <c r="C37" s="23"/>
      <c r="D37" s="99"/>
      <c r="E37" s="99"/>
      <c r="F37" s="8"/>
      <c r="G37" s="8"/>
      <c r="H37" s="8"/>
      <c r="I37" s="8"/>
      <c r="J37" s="8"/>
      <c r="K37" s="8"/>
      <c r="L37" s="209"/>
      <c r="M37" s="103"/>
      <c r="N37" s="209"/>
    </row>
    <row r="38" spans="1:25" s="1" customFormat="1">
      <c r="A38" s="193"/>
      <c r="B38" s="196"/>
      <c r="C38" s="107"/>
      <c r="D38" s="115"/>
      <c r="E38" s="115"/>
      <c r="F38" s="3"/>
      <c r="G38" s="3"/>
      <c r="H38" s="41" t="s">
        <v>181</v>
      </c>
      <c r="I38" s="160" t="s">
        <v>182</v>
      </c>
      <c r="J38" s="41" t="s">
        <v>183</v>
      </c>
      <c r="K38" s="10"/>
      <c r="L38" s="210"/>
      <c r="M38" s="104"/>
      <c r="N38" s="210"/>
    </row>
    <row r="39" spans="1:25" s="1" customFormat="1">
      <c r="A39" s="193"/>
      <c r="B39" s="196"/>
      <c r="C39" s="107"/>
      <c r="D39" s="115"/>
      <c r="E39" s="115"/>
      <c r="F39" s="10" t="s">
        <v>22</v>
      </c>
      <c r="G39" s="9"/>
      <c r="H39" s="6">
        <f>Q40</f>
        <v>0</v>
      </c>
      <c r="I39" s="156">
        <f>S40</f>
        <v>0</v>
      </c>
      <c r="J39" s="47">
        <f>U40</f>
        <v>0</v>
      </c>
      <c r="K39" s="140"/>
      <c r="L39" s="210"/>
      <c r="M39" s="104"/>
      <c r="N39" s="210"/>
      <c r="P39" s="36"/>
      <c r="Q39" s="36"/>
      <c r="R39" s="36"/>
      <c r="S39" s="36"/>
      <c r="T39" s="36"/>
      <c r="U39" s="36"/>
      <c r="V39" s="36"/>
      <c r="W39" s="36"/>
      <c r="X39" s="37" t="s">
        <v>176</v>
      </c>
      <c r="Y39" s="36"/>
    </row>
    <row r="40" spans="1:25" s="1" customFormat="1">
      <c r="A40" s="193"/>
      <c r="B40" s="196"/>
      <c r="C40" s="107"/>
      <c r="D40" s="115"/>
      <c r="E40" s="115"/>
      <c r="F40" s="10" t="s">
        <v>141</v>
      </c>
      <c r="G40" s="126"/>
      <c r="H40" s="126"/>
      <c r="I40" s="126"/>
      <c r="J40" s="127"/>
      <c r="K40" s="140"/>
      <c r="L40" s="210"/>
      <c r="M40" s="104"/>
      <c r="N40" s="210"/>
      <c r="P40" s="36" t="s">
        <v>181</v>
      </c>
      <c r="Q40" s="37">
        <f>COUNTIF($C7:$C33,P40)</f>
        <v>0</v>
      </c>
      <c r="R40" s="36" t="s">
        <v>182</v>
      </c>
      <c r="S40" s="37">
        <f>COUNTIF($C7:$C33,R40)</f>
        <v>0</v>
      </c>
      <c r="T40" s="36" t="s">
        <v>183</v>
      </c>
      <c r="U40" s="37">
        <f>COUNTIF($C7:$C33,T40)</f>
        <v>0</v>
      </c>
      <c r="V40" s="36" t="s">
        <v>178</v>
      </c>
      <c r="W40" s="38">
        <f>IF(Q40+S40+U40=0,0,ROUND((Q40+S40*0.5)/(Q40+S40+U40),3))</f>
        <v>0</v>
      </c>
      <c r="X40" s="36">
        <f>IF(W40="","",ROUND(W40*100,1))</f>
        <v>0</v>
      </c>
      <c r="Y40" s="39" t="str">
        <f>IF(X40&lt;60,"d",IF(X40&lt;80,"c",IF(X40&lt;90,"b","a")))</f>
        <v>d</v>
      </c>
    </row>
    <row r="41" spans="1:25" s="1" customFormat="1" ht="18.75" customHeight="1">
      <c r="A41" s="193"/>
      <c r="B41" s="196"/>
      <c r="C41" s="107"/>
      <c r="D41" s="115"/>
      <c r="E41" s="115"/>
      <c r="F41" s="10" t="s">
        <v>142</v>
      </c>
      <c r="G41" s="126"/>
      <c r="H41" s="126"/>
      <c r="I41" s="126"/>
      <c r="J41" s="127"/>
      <c r="K41" s="57"/>
      <c r="L41" s="210"/>
      <c r="M41" s="104"/>
      <c r="N41" s="210"/>
    </row>
    <row r="42" spans="1:25" s="1" customFormat="1">
      <c r="A42" s="193"/>
      <c r="B42" s="196"/>
      <c r="C42" s="107"/>
      <c r="D42" s="115"/>
      <c r="E42" s="115"/>
      <c r="F42" s="24" t="s">
        <v>920</v>
      </c>
      <c r="G42" s="132"/>
      <c r="H42" s="132"/>
      <c r="I42" s="132"/>
      <c r="J42" s="132"/>
      <c r="K42" s="140"/>
      <c r="L42" s="210"/>
      <c r="M42" s="104"/>
      <c r="N42" s="210"/>
    </row>
    <row r="43" spans="1:25" s="1" customFormat="1">
      <c r="A43" s="193"/>
      <c r="B43" s="196"/>
      <c r="C43" s="107"/>
      <c r="D43" s="115"/>
      <c r="E43" s="115"/>
      <c r="F43" s="10" t="s">
        <v>859</v>
      </c>
      <c r="G43" s="126"/>
      <c r="H43" s="126"/>
      <c r="I43" s="126"/>
      <c r="J43" s="127"/>
      <c r="K43" s="140"/>
      <c r="L43" s="210"/>
      <c r="M43" s="104"/>
      <c r="N43" s="210"/>
    </row>
    <row r="44" spans="1:25" s="1" customFormat="1">
      <c r="A44" s="193"/>
      <c r="B44" s="196"/>
      <c r="C44" s="107"/>
      <c r="D44" s="115"/>
      <c r="E44" s="115"/>
      <c r="F44" s="10" t="str">
        <f>"評価値＝(　"&amp;TEXT(Q40+S40*0.5,"0.0")&amp;"　)評価数／(　"&amp;TEXT(Q40+S40+U40,"0.0")&amp;"　)対象評価項目数＝（　"&amp;TEXT(X40,0)&amp;"　）％"</f>
        <v>評価値＝(　0.0　)評価数／(　0.0　)対象評価項目数＝（　0　）％</v>
      </c>
      <c r="G44" s="126"/>
      <c r="H44" s="126"/>
      <c r="I44" s="126"/>
      <c r="J44" s="127"/>
      <c r="K44" s="57"/>
      <c r="L44" s="210"/>
      <c r="M44" s="104"/>
      <c r="N44" s="210"/>
    </row>
    <row r="45" spans="1:25" s="1" customFormat="1">
      <c r="A45" s="193"/>
      <c r="B45" s="196"/>
      <c r="C45" s="107"/>
      <c r="D45" s="115"/>
      <c r="E45" s="115"/>
      <c r="F45" s="10" t="s">
        <v>21</v>
      </c>
      <c r="G45" s="108"/>
      <c r="H45" s="108"/>
      <c r="I45" s="108"/>
      <c r="J45" s="57"/>
      <c r="K45" s="57"/>
      <c r="L45" s="210"/>
      <c r="M45" s="104"/>
      <c r="N45" s="210"/>
    </row>
    <row r="46" spans="1:25" s="1" customFormat="1">
      <c r="A46" s="193"/>
      <c r="B46" s="196"/>
      <c r="C46" s="107"/>
      <c r="D46" s="115"/>
      <c r="E46" s="115"/>
      <c r="F46" s="10" t="s">
        <v>848</v>
      </c>
      <c r="G46" s="108"/>
      <c r="H46" s="108"/>
      <c r="I46" s="108"/>
      <c r="J46" s="57"/>
      <c r="K46" s="57"/>
      <c r="L46" s="210"/>
      <c r="M46" s="104"/>
      <c r="N46" s="210"/>
    </row>
    <row r="47" spans="1:25" s="1" customFormat="1">
      <c r="A47" s="198" t="s">
        <v>11</v>
      </c>
      <c r="B47" s="196"/>
      <c r="C47" s="107"/>
      <c r="D47" s="115"/>
      <c r="E47" s="115"/>
      <c r="F47" s="10" t="s">
        <v>849</v>
      </c>
      <c r="G47" s="108"/>
      <c r="H47" s="108"/>
      <c r="I47" s="108"/>
      <c r="J47" s="57"/>
      <c r="K47" s="57"/>
      <c r="L47" s="210"/>
      <c r="M47" s="104"/>
      <c r="N47" s="210"/>
    </row>
    <row r="48" spans="1:25" s="1" customFormat="1">
      <c r="A48" s="198"/>
      <c r="B48" s="196"/>
      <c r="C48" s="107"/>
      <c r="D48" s="115"/>
      <c r="E48" s="115"/>
      <c r="F48" s="10" t="s">
        <v>850</v>
      </c>
      <c r="G48" s="108"/>
      <c r="H48" s="108"/>
      <c r="I48" s="108"/>
      <c r="J48" s="57"/>
      <c r="K48" s="57"/>
      <c r="L48" s="210"/>
      <c r="M48" s="104"/>
      <c r="N48" s="210"/>
    </row>
    <row r="49" spans="1:14" s="1" customFormat="1">
      <c r="A49" s="198"/>
      <c r="B49" s="196"/>
      <c r="C49" s="107"/>
      <c r="D49" s="115"/>
      <c r="E49" s="115"/>
      <c r="F49" s="10"/>
      <c r="G49" s="108"/>
      <c r="H49" s="108"/>
      <c r="I49" s="108"/>
      <c r="J49" s="57"/>
      <c r="K49" s="57"/>
      <c r="L49" s="210"/>
      <c r="M49" s="104"/>
      <c r="N49" s="210"/>
    </row>
    <row r="50" spans="1:14" s="1" customFormat="1">
      <c r="A50" s="198"/>
      <c r="B50" s="196"/>
      <c r="C50" s="107"/>
      <c r="D50" s="115"/>
      <c r="E50" s="115"/>
      <c r="F50" s="10"/>
      <c r="G50" s="108"/>
      <c r="H50" s="108"/>
      <c r="I50" s="108"/>
      <c r="J50" s="57"/>
      <c r="K50" s="57"/>
      <c r="L50" s="210"/>
      <c r="M50" s="104"/>
      <c r="N50" s="210"/>
    </row>
    <row r="51" spans="1:14" s="1" customFormat="1">
      <c r="A51" s="198"/>
      <c r="B51" s="196"/>
      <c r="C51" s="107"/>
      <c r="D51" s="115"/>
      <c r="E51" s="115"/>
      <c r="F51" s="10"/>
      <c r="G51" s="108"/>
      <c r="H51" s="108"/>
      <c r="I51" s="108"/>
      <c r="J51" s="57"/>
      <c r="K51" s="57"/>
      <c r="L51" s="210"/>
      <c r="M51" s="104"/>
      <c r="N51" s="210"/>
    </row>
    <row r="52" spans="1:14" s="1" customFormat="1">
      <c r="A52" s="198"/>
      <c r="B52" s="196"/>
      <c r="C52" s="107"/>
      <c r="D52" s="115"/>
      <c r="E52" s="115"/>
      <c r="F52" s="10"/>
      <c r="G52" s="108"/>
      <c r="H52" s="108"/>
      <c r="I52" s="108"/>
      <c r="J52" s="57"/>
      <c r="K52" s="57"/>
      <c r="L52" s="210"/>
      <c r="M52" s="104"/>
      <c r="N52" s="210"/>
    </row>
    <row r="53" spans="1:14" s="1" customFormat="1">
      <c r="A53" s="198"/>
      <c r="B53" s="196"/>
      <c r="C53" s="107"/>
      <c r="D53" s="115"/>
      <c r="E53" s="115"/>
      <c r="F53" s="10"/>
      <c r="G53" s="108"/>
      <c r="H53" s="108"/>
      <c r="I53" s="108"/>
      <c r="J53" s="57"/>
      <c r="K53" s="57"/>
      <c r="L53" s="210"/>
      <c r="M53" s="104"/>
      <c r="N53" s="210"/>
    </row>
    <row r="54" spans="1:14" s="1" customFormat="1">
      <c r="A54" s="198"/>
      <c r="B54" s="196"/>
      <c r="C54" s="107"/>
      <c r="D54" s="115"/>
      <c r="E54" s="115"/>
      <c r="F54" s="10"/>
      <c r="G54" s="108"/>
      <c r="H54" s="108"/>
      <c r="I54" s="108"/>
      <c r="J54" s="57"/>
      <c r="K54" s="57"/>
      <c r="L54" s="210"/>
      <c r="M54" s="104"/>
      <c r="N54" s="210"/>
    </row>
    <row r="55" spans="1:14" s="1" customFormat="1">
      <c r="A55" s="198"/>
      <c r="B55" s="196"/>
      <c r="C55" s="107"/>
      <c r="D55" s="115"/>
      <c r="E55" s="115"/>
      <c r="F55" s="10"/>
      <c r="G55" s="108"/>
      <c r="H55" s="108"/>
      <c r="I55" s="108"/>
      <c r="J55" s="57"/>
      <c r="K55" s="57"/>
      <c r="L55" s="210"/>
      <c r="M55" s="104"/>
      <c r="N55" s="210"/>
    </row>
    <row r="56" spans="1:14" s="1" customFormat="1">
      <c r="A56" s="198"/>
      <c r="B56" s="196"/>
      <c r="C56" s="107"/>
      <c r="D56" s="115"/>
      <c r="E56" s="115"/>
      <c r="F56" s="10"/>
      <c r="G56" s="108"/>
      <c r="H56" s="108"/>
      <c r="I56" s="108"/>
      <c r="J56" s="57"/>
      <c r="K56" s="57"/>
      <c r="L56" s="210"/>
      <c r="M56" s="104"/>
      <c r="N56" s="210"/>
    </row>
    <row r="57" spans="1:14" s="1" customFormat="1">
      <c r="A57" s="198"/>
      <c r="B57" s="196"/>
      <c r="C57" s="107"/>
      <c r="D57" s="115"/>
      <c r="E57" s="115"/>
      <c r="F57" s="10"/>
      <c r="G57" s="108"/>
      <c r="H57" s="108"/>
      <c r="I57" s="108"/>
      <c r="J57" s="57"/>
      <c r="K57" s="57"/>
      <c r="L57" s="210"/>
      <c r="M57" s="104"/>
      <c r="N57" s="210"/>
    </row>
    <row r="58" spans="1:14" s="1" customFormat="1">
      <c r="A58" s="198"/>
      <c r="B58" s="196"/>
      <c r="C58" s="107"/>
      <c r="D58" s="115"/>
      <c r="E58" s="115"/>
      <c r="F58" s="10"/>
      <c r="G58" s="108"/>
      <c r="H58" s="108"/>
      <c r="I58" s="108"/>
      <c r="J58" s="57"/>
      <c r="K58" s="57"/>
      <c r="L58" s="210"/>
      <c r="M58" s="104"/>
      <c r="N58" s="210"/>
    </row>
    <row r="59" spans="1:14" s="1" customFormat="1">
      <c r="A59" s="212"/>
      <c r="B59" s="197"/>
      <c r="C59" s="111"/>
      <c r="D59" s="112"/>
      <c r="E59" s="112"/>
      <c r="F59" s="25"/>
      <c r="G59" s="109"/>
      <c r="H59" s="109"/>
      <c r="I59" s="109"/>
      <c r="J59" s="109"/>
      <c r="K59" s="144"/>
      <c r="L59" s="211"/>
      <c r="M59" s="105"/>
      <c r="N59" s="211"/>
    </row>
  </sheetData>
  <mergeCells count="24">
    <mergeCell ref="K3:L3"/>
    <mergeCell ref="M3:N3"/>
    <mergeCell ref="A4:A13"/>
    <mergeCell ref="B4:B33"/>
    <mergeCell ref="L4:L7"/>
    <mergeCell ref="N4:N7"/>
    <mergeCell ref="L8:L33"/>
    <mergeCell ref="N8:N33"/>
    <mergeCell ref="A14:A33"/>
    <mergeCell ref="C3:G3"/>
    <mergeCell ref="H3:I3"/>
    <mergeCell ref="D29:J30"/>
    <mergeCell ref="D32:J33"/>
    <mergeCell ref="N41:N59"/>
    <mergeCell ref="A47:A59"/>
    <mergeCell ref="K36:L36"/>
    <mergeCell ref="M36:N36"/>
    <mergeCell ref="A37:A46"/>
    <mergeCell ref="B37:B59"/>
    <mergeCell ref="L37:L40"/>
    <mergeCell ref="N37:N40"/>
    <mergeCell ref="L41:L59"/>
    <mergeCell ref="C36:G36"/>
    <mergeCell ref="H36:I36"/>
  </mergeCells>
  <phoneticPr fontId="1"/>
  <dataValidations count="2">
    <dataValidation type="list" allowBlank="1" showInputMessage="1" showErrorMessage="1" sqref="M8 M4">
      <formula1>"・,〇"</formula1>
    </dataValidation>
    <dataValidation type="list" allowBlank="1" showInputMessage="1" showErrorMessage="1" sqref="C7:C20 C22:C29 C31:C32">
      <formula1>"・,〇,×"</formula1>
    </dataValidation>
  </dataValidations>
  <pageMargins left="0.7" right="0.7" top="0.75" bottom="0.75" header="0.3" footer="0.3"/>
  <pageSetup paperSize="9" scale="9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view="pageBreakPreview" topLeftCell="A16" zoomScaleNormal="140" zoomScaleSheetLayoutView="100" workbookViewId="0">
      <selection activeCell="H34" sqref="H34"/>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129</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IF(OR(M4="〇",M8="〇"),"e",IF(OR(K4="〇",K8="〇"),"d",Y50))</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130</v>
      </c>
      <c r="C4" s="7" t="s">
        <v>16</v>
      </c>
      <c r="D4" s="99"/>
      <c r="E4" s="99"/>
      <c r="F4" s="46"/>
      <c r="G4" s="8"/>
      <c r="H4" s="8"/>
      <c r="I4" s="8"/>
      <c r="J4" s="8"/>
      <c r="K4" s="16"/>
      <c r="L4" s="209"/>
      <c r="M4" s="80" t="s">
        <v>166</v>
      </c>
      <c r="N4" s="209" t="s">
        <v>167</v>
      </c>
    </row>
    <row r="5" spans="1:23" s="1" customFormat="1">
      <c r="A5" s="193"/>
      <c r="B5" s="196"/>
      <c r="C5" s="57" t="s">
        <v>13</v>
      </c>
      <c r="D5" s="115"/>
      <c r="E5" s="115"/>
      <c r="G5" s="9"/>
      <c r="H5" s="9"/>
      <c r="I5" s="9"/>
      <c r="J5" s="10"/>
      <c r="K5" s="140"/>
      <c r="L5" s="210"/>
      <c r="M5" s="104"/>
      <c r="N5" s="210"/>
    </row>
    <row r="6" spans="1:23" s="1" customFormat="1">
      <c r="A6" s="193"/>
      <c r="B6" s="196"/>
      <c r="C6" s="108" t="s">
        <v>15</v>
      </c>
      <c r="D6" s="115"/>
      <c r="E6" s="115"/>
      <c r="G6" s="108"/>
      <c r="H6" s="108"/>
      <c r="I6" s="108"/>
      <c r="J6" s="57"/>
      <c r="K6" s="140"/>
      <c r="L6" s="210"/>
      <c r="M6" s="104"/>
      <c r="N6" s="210"/>
    </row>
    <row r="7" spans="1:23" s="1" customFormat="1" ht="13.5" customHeight="1">
      <c r="A7" s="193"/>
      <c r="B7" s="196"/>
      <c r="C7" s="28" t="s">
        <v>166</v>
      </c>
      <c r="D7" s="10" t="s">
        <v>931</v>
      </c>
      <c r="E7" s="10"/>
      <c r="F7" s="10"/>
      <c r="G7" s="18"/>
      <c r="H7" s="18"/>
      <c r="I7" s="18"/>
      <c r="J7" s="30"/>
      <c r="K7" s="140"/>
      <c r="L7" s="210"/>
      <c r="M7" s="105"/>
      <c r="N7" s="211"/>
    </row>
    <row r="8" spans="1:23" s="1" customFormat="1" ht="13.5" customHeight="1">
      <c r="A8" s="193"/>
      <c r="B8" s="196"/>
      <c r="C8" s="28" t="s">
        <v>166</v>
      </c>
      <c r="D8" s="10" t="s">
        <v>715</v>
      </c>
      <c r="E8" s="10"/>
      <c r="F8" s="10"/>
      <c r="G8" s="108"/>
      <c r="H8" s="108"/>
      <c r="I8" s="108"/>
      <c r="J8" s="57"/>
      <c r="K8" s="140"/>
      <c r="L8" s="210"/>
      <c r="M8" s="80" t="s">
        <v>166</v>
      </c>
      <c r="N8" s="209" t="s">
        <v>139</v>
      </c>
    </row>
    <row r="9" spans="1:23" s="1" customFormat="1" ht="13.5" customHeight="1">
      <c r="A9" s="193"/>
      <c r="B9" s="196"/>
      <c r="C9" s="28" t="s">
        <v>166</v>
      </c>
      <c r="D9" s="10" t="s">
        <v>930</v>
      </c>
      <c r="E9" s="10"/>
      <c r="F9" s="10"/>
      <c r="G9" s="108"/>
      <c r="H9" s="108"/>
      <c r="I9" s="108"/>
      <c r="J9" s="57"/>
      <c r="K9" s="140"/>
      <c r="L9" s="210"/>
      <c r="M9" s="104"/>
      <c r="N9" s="210"/>
    </row>
    <row r="10" spans="1:23" s="1" customFormat="1" ht="13.5" customHeight="1">
      <c r="A10" s="193"/>
      <c r="B10" s="196"/>
      <c r="C10" s="28" t="s">
        <v>166</v>
      </c>
      <c r="D10" s="10" t="s">
        <v>716</v>
      </c>
      <c r="E10" s="10"/>
      <c r="F10" s="10"/>
      <c r="G10" s="108"/>
      <c r="H10" s="108"/>
      <c r="I10" s="108"/>
      <c r="J10" s="57"/>
      <c r="K10" s="140"/>
      <c r="L10" s="210"/>
      <c r="M10" s="104"/>
      <c r="N10" s="210"/>
    </row>
    <row r="11" spans="1:23" s="1" customFormat="1" ht="13.5" customHeight="1">
      <c r="A11" s="193"/>
      <c r="B11" s="196"/>
      <c r="C11" s="28" t="s">
        <v>166</v>
      </c>
      <c r="D11" s="208" t="s">
        <v>717</v>
      </c>
      <c r="E11" s="208"/>
      <c r="F11" s="208"/>
      <c r="G11" s="208"/>
      <c r="H11" s="208"/>
      <c r="I11" s="208"/>
      <c r="J11" s="208"/>
      <c r="K11" s="140"/>
      <c r="L11" s="210"/>
      <c r="M11" s="104"/>
      <c r="N11" s="210"/>
    </row>
    <row r="12" spans="1:23" s="1" customFormat="1" ht="13.5" customHeight="1">
      <c r="A12" s="193"/>
      <c r="B12" s="196"/>
      <c r="C12" s="107"/>
      <c r="D12" s="208"/>
      <c r="E12" s="208"/>
      <c r="F12" s="208"/>
      <c r="G12" s="208"/>
      <c r="H12" s="208"/>
      <c r="I12" s="208"/>
      <c r="J12" s="208"/>
      <c r="K12" s="140"/>
      <c r="L12" s="210"/>
      <c r="M12" s="104"/>
      <c r="N12" s="210"/>
    </row>
    <row r="13" spans="1:23" s="1" customFormat="1" ht="13.5" customHeight="1">
      <c r="A13" s="193"/>
      <c r="B13" s="196"/>
      <c r="C13" s="28" t="s">
        <v>166</v>
      </c>
      <c r="D13" s="10" t="s">
        <v>258</v>
      </c>
      <c r="F13" s="10"/>
      <c r="G13" s="108"/>
      <c r="H13" s="108"/>
      <c r="I13" s="108"/>
      <c r="J13" s="57"/>
      <c r="K13" s="140"/>
      <c r="L13" s="210"/>
      <c r="M13" s="104"/>
      <c r="N13" s="210"/>
    </row>
    <row r="14" spans="1:23" s="1" customFormat="1" ht="13.5" customHeight="1">
      <c r="A14" s="193"/>
      <c r="B14" s="196"/>
      <c r="C14" s="28" t="s">
        <v>166</v>
      </c>
      <c r="D14" s="10" t="s">
        <v>932</v>
      </c>
      <c r="F14" s="10"/>
      <c r="G14" s="108"/>
      <c r="H14" s="108"/>
      <c r="I14" s="108"/>
      <c r="J14" s="57"/>
      <c r="K14" s="140"/>
      <c r="L14" s="210"/>
      <c r="M14" s="104"/>
      <c r="N14" s="210"/>
    </row>
    <row r="15" spans="1:23" s="1" customFormat="1" ht="13.5" customHeight="1">
      <c r="A15" s="198" t="s">
        <v>11</v>
      </c>
      <c r="B15" s="196"/>
      <c r="C15" s="28" t="s">
        <v>166</v>
      </c>
      <c r="D15" s="10" t="s">
        <v>718</v>
      </c>
      <c r="F15" s="10"/>
      <c r="G15" s="108"/>
      <c r="H15" s="108"/>
      <c r="I15" s="108"/>
      <c r="J15" s="57"/>
      <c r="K15" s="140"/>
      <c r="L15" s="210"/>
      <c r="M15" s="104"/>
      <c r="N15" s="210"/>
    </row>
    <row r="16" spans="1:23" s="1" customFormat="1" ht="13.5" customHeight="1">
      <c r="A16" s="198"/>
      <c r="B16" s="196"/>
      <c r="C16" s="28" t="s">
        <v>166</v>
      </c>
      <c r="D16" s="10" t="s">
        <v>933</v>
      </c>
      <c r="F16" s="10"/>
      <c r="G16" s="108"/>
      <c r="H16" s="108"/>
      <c r="I16" s="108"/>
      <c r="J16" s="57"/>
      <c r="K16" s="140"/>
      <c r="L16" s="210"/>
      <c r="M16" s="104"/>
      <c r="N16" s="210"/>
    </row>
    <row r="17" spans="1:14" s="1" customFormat="1" ht="13.5" customHeight="1">
      <c r="A17" s="198"/>
      <c r="B17" s="196"/>
      <c r="C17" s="28" t="s">
        <v>166</v>
      </c>
      <c r="D17" s="10" t="s">
        <v>719</v>
      </c>
      <c r="F17" s="10"/>
      <c r="G17" s="108"/>
      <c r="H17" s="108"/>
      <c r="I17" s="108"/>
      <c r="J17" s="57"/>
      <c r="K17" s="140"/>
      <c r="L17" s="210"/>
      <c r="M17" s="104"/>
      <c r="N17" s="210"/>
    </row>
    <row r="18" spans="1:14" s="1" customFormat="1" ht="13.5" customHeight="1">
      <c r="A18" s="198"/>
      <c r="B18" s="196"/>
      <c r="C18" s="28" t="s">
        <v>166</v>
      </c>
      <c r="D18" s="10" t="s">
        <v>720</v>
      </c>
      <c r="F18" s="10"/>
      <c r="G18" s="108"/>
      <c r="H18" s="108"/>
      <c r="I18" s="108"/>
      <c r="J18" s="57"/>
      <c r="K18" s="140"/>
      <c r="L18" s="210"/>
      <c r="M18" s="104"/>
      <c r="N18" s="210"/>
    </row>
    <row r="19" spans="1:14" s="1" customFormat="1" ht="13.5" customHeight="1">
      <c r="A19" s="198"/>
      <c r="B19" s="196"/>
      <c r="C19" s="28" t="s">
        <v>166</v>
      </c>
      <c r="D19" s="10" t="s">
        <v>721</v>
      </c>
      <c r="F19" s="10"/>
      <c r="G19" s="108"/>
      <c r="H19" s="108"/>
      <c r="I19" s="108"/>
      <c r="J19" s="57"/>
      <c r="K19" s="140"/>
      <c r="L19" s="210"/>
      <c r="M19" s="104"/>
      <c r="N19" s="210"/>
    </row>
    <row r="20" spans="1:14" s="1" customFormat="1">
      <c r="A20" s="198"/>
      <c r="B20" s="196"/>
      <c r="C20" s="57" t="s">
        <v>131</v>
      </c>
      <c r="D20" s="115"/>
      <c r="E20" s="30"/>
      <c r="G20" s="108"/>
      <c r="H20" s="108"/>
      <c r="I20" s="108"/>
      <c r="J20" s="57"/>
      <c r="K20" s="57"/>
      <c r="L20" s="210"/>
      <c r="M20" s="104"/>
      <c r="N20" s="210"/>
    </row>
    <row r="21" spans="1:14" s="1" customFormat="1" ht="13.5" customHeight="1">
      <c r="A21" s="198"/>
      <c r="B21" s="196"/>
      <c r="C21" s="28" t="s">
        <v>166</v>
      </c>
      <c r="D21" s="10" t="s">
        <v>722</v>
      </c>
      <c r="F21" s="29"/>
      <c r="G21" s="18"/>
      <c r="H21" s="18"/>
      <c r="I21" s="18"/>
      <c r="J21" s="30"/>
      <c r="K21" s="148"/>
      <c r="L21" s="210"/>
      <c r="M21" s="104"/>
      <c r="N21" s="210"/>
    </row>
    <row r="22" spans="1:14" s="1" customFormat="1" ht="13.5" customHeight="1">
      <c r="A22" s="198"/>
      <c r="B22" s="196"/>
      <c r="C22" s="28" t="s">
        <v>166</v>
      </c>
      <c r="D22" s="10" t="s">
        <v>723</v>
      </c>
      <c r="F22" s="30"/>
      <c r="G22" s="18"/>
      <c r="H22" s="18"/>
      <c r="I22" s="18"/>
      <c r="J22" s="30"/>
      <c r="K22" s="148"/>
      <c r="L22" s="210"/>
      <c r="M22" s="104"/>
      <c r="N22" s="210"/>
    </row>
    <row r="23" spans="1:14" s="1" customFormat="1" ht="13.5" customHeight="1">
      <c r="A23" s="198"/>
      <c r="B23" s="196"/>
      <c r="C23" s="28" t="s">
        <v>166</v>
      </c>
      <c r="D23" s="10" t="s">
        <v>934</v>
      </c>
      <c r="F23" s="30"/>
      <c r="G23" s="18"/>
      <c r="H23" s="18"/>
      <c r="I23" s="18"/>
      <c r="J23" s="30"/>
      <c r="K23" s="148"/>
      <c r="L23" s="210"/>
      <c r="M23" s="104"/>
      <c r="N23" s="210"/>
    </row>
    <row r="24" spans="1:14" s="1" customFormat="1" ht="13.5" customHeight="1">
      <c r="A24" s="198"/>
      <c r="B24" s="196"/>
      <c r="C24" s="28" t="s">
        <v>166</v>
      </c>
      <c r="D24" s="10" t="s">
        <v>371</v>
      </c>
      <c r="F24" s="30"/>
      <c r="G24" s="18"/>
      <c r="H24" s="18"/>
      <c r="I24" s="18"/>
      <c r="J24" s="30"/>
      <c r="K24" s="148"/>
      <c r="L24" s="210"/>
      <c r="M24" s="104"/>
      <c r="N24" s="210"/>
    </row>
    <row r="25" spans="1:14" s="1" customFormat="1" ht="13.5" customHeight="1">
      <c r="A25" s="198"/>
      <c r="B25" s="196"/>
      <c r="C25" s="28" t="s">
        <v>166</v>
      </c>
      <c r="D25" s="10" t="s">
        <v>724</v>
      </c>
      <c r="F25" s="30"/>
      <c r="G25" s="18"/>
      <c r="H25" s="18"/>
      <c r="I25" s="18"/>
      <c r="J25" s="30"/>
      <c r="K25" s="148"/>
      <c r="L25" s="210"/>
      <c r="M25" s="104"/>
      <c r="N25" s="210"/>
    </row>
    <row r="26" spans="1:14" s="1" customFormat="1" ht="13.5" customHeight="1">
      <c r="A26" s="198"/>
      <c r="B26" s="196"/>
      <c r="C26" s="28" t="s">
        <v>166</v>
      </c>
      <c r="D26" s="10" t="s">
        <v>935</v>
      </c>
      <c r="F26" s="57"/>
      <c r="G26" s="108"/>
      <c r="H26" s="108"/>
      <c r="I26" s="108"/>
      <c r="J26" s="57"/>
      <c r="K26" s="140"/>
      <c r="L26" s="210"/>
      <c r="M26" s="104"/>
      <c r="N26" s="210"/>
    </row>
    <row r="27" spans="1:14" s="1" customFormat="1">
      <c r="A27" s="198"/>
      <c r="B27" s="196"/>
      <c r="C27" s="57" t="s">
        <v>132</v>
      </c>
      <c r="D27" s="115"/>
      <c r="E27" s="30"/>
      <c r="G27" s="108"/>
      <c r="H27" s="108"/>
      <c r="I27" s="108"/>
      <c r="J27" s="57"/>
      <c r="K27" s="57"/>
      <c r="L27" s="210"/>
      <c r="M27" s="104"/>
      <c r="N27" s="210"/>
    </row>
    <row r="28" spans="1:14" s="1" customFormat="1" ht="13.5" customHeight="1">
      <c r="A28" s="198"/>
      <c r="B28" s="196"/>
      <c r="C28" s="28" t="s">
        <v>166</v>
      </c>
      <c r="D28" s="10" t="s">
        <v>725</v>
      </c>
      <c r="F28" s="10"/>
      <c r="G28" s="18"/>
      <c r="H28" s="18"/>
      <c r="I28" s="18"/>
      <c r="J28" s="30"/>
      <c r="K28" s="148"/>
      <c r="L28" s="210"/>
      <c r="M28" s="104"/>
      <c r="N28" s="210"/>
    </row>
    <row r="29" spans="1:14" s="1" customFormat="1" ht="13.5" customHeight="1">
      <c r="A29" s="198"/>
      <c r="B29" s="196"/>
      <c r="C29" s="28" t="s">
        <v>166</v>
      </c>
      <c r="D29" s="10" t="s">
        <v>726</v>
      </c>
      <c r="F29" s="10"/>
      <c r="G29" s="18"/>
      <c r="H29" s="18"/>
      <c r="I29" s="18"/>
      <c r="J29" s="30"/>
      <c r="K29" s="148"/>
      <c r="L29" s="210"/>
      <c r="M29" s="104"/>
      <c r="N29" s="210"/>
    </row>
    <row r="30" spans="1:14" s="1" customFormat="1" ht="13.5" customHeight="1">
      <c r="A30" s="198"/>
      <c r="B30" s="196"/>
      <c r="C30" s="28" t="s">
        <v>166</v>
      </c>
      <c r="D30" s="10" t="s">
        <v>727</v>
      </c>
      <c r="F30" s="10"/>
      <c r="G30" s="18"/>
      <c r="H30" s="18"/>
      <c r="I30" s="18"/>
      <c r="J30" s="30"/>
      <c r="K30" s="148"/>
      <c r="L30" s="210"/>
      <c r="M30" s="104"/>
      <c r="N30" s="210"/>
    </row>
    <row r="31" spans="1:14" s="1" customFormat="1" ht="13.5" customHeight="1">
      <c r="A31" s="198"/>
      <c r="B31" s="196"/>
      <c r="C31" s="28" t="s">
        <v>166</v>
      </c>
      <c r="D31" s="10" t="s">
        <v>936</v>
      </c>
      <c r="F31" s="10"/>
      <c r="G31" s="18"/>
      <c r="H31" s="18"/>
      <c r="I31" s="18"/>
      <c r="J31" s="30"/>
      <c r="K31" s="148"/>
      <c r="L31" s="210"/>
      <c r="M31" s="104"/>
      <c r="N31" s="210"/>
    </row>
    <row r="32" spans="1:14" s="1" customFormat="1" ht="13.5" customHeight="1">
      <c r="A32" s="212"/>
      <c r="B32" s="197"/>
      <c r="C32" s="111"/>
      <c r="D32" s="112"/>
      <c r="E32" s="112"/>
      <c r="F32" s="19"/>
      <c r="G32" s="19"/>
      <c r="H32" s="19"/>
      <c r="I32" s="19"/>
      <c r="J32" s="19"/>
      <c r="K32" s="145"/>
      <c r="L32" s="211"/>
      <c r="M32" s="105"/>
      <c r="N32" s="211"/>
    </row>
    <row r="33" spans="1:14" s="1" customFormat="1">
      <c r="A33" s="2" t="s">
        <v>129</v>
      </c>
      <c r="B33" s="3"/>
      <c r="C33" s="33"/>
      <c r="D33" s="33"/>
      <c r="E33" s="33"/>
      <c r="F33" s="3"/>
      <c r="G33" s="3"/>
      <c r="H33" s="3"/>
      <c r="I33" s="3"/>
      <c r="J33" s="3"/>
      <c r="K33" s="3"/>
      <c r="L33" s="33"/>
      <c r="M33" s="33"/>
      <c r="N33" s="22"/>
    </row>
    <row r="34" spans="1:14" s="1" customFormat="1" ht="19.5">
      <c r="A34" s="3" t="s">
        <v>0</v>
      </c>
      <c r="B34" s="3"/>
      <c r="C34" s="33"/>
      <c r="D34" s="33"/>
      <c r="E34" s="33"/>
      <c r="F34" s="3"/>
      <c r="G34" s="3"/>
      <c r="H34" s="4" t="s">
        <v>943</v>
      </c>
      <c r="I34" s="3"/>
      <c r="J34" s="3"/>
      <c r="K34" s="3"/>
      <c r="L34" s="33"/>
      <c r="M34" s="33"/>
      <c r="N34" s="6" t="str">
        <f>N2</f>
        <v>（主任監督員）</v>
      </c>
    </row>
    <row r="35" spans="1:14" s="1" customFormat="1" ht="18.75" customHeight="1">
      <c r="A35" s="5" t="s">
        <v>1</v>
      </c>
      <c r="B35" s="5" t="s">
        <v>2</v>
      </c>
      <c r="C35" s="201" t="s">
        <v>3</v>
      </c>
      <c r="D35" s="202"/>
      <c r="E35" s="202"/>
      <c r="F35" s="202"/>
      <c r="G35" s="203"/>
      <c r="H35" s="204" t="s">
        <v>5</v>
      </c>
      <c r="I35" s="205"/>
      <c r="J35" s="86" t="s">
        <v>7</v>
      </c>
      <c r="K35" s="204" t="s">
        <v>8</v>
      </c>
      <c r="L35" s="205"/>
      <c r="M35" s="204" t="s">
        <v>9</v>
      </c>
      <c r="N35" s="205"/>
    </row>
    <row r="36" spans="1:14" s="1" customFormat="1" ht="13.5" customHeight="1">
      <c r="A36" s="192" t="s">
        <v>10</v>
      </c>
      <c r="B36" s="195" t="s">
        <v>130</v>
      </c>
      <c r="C36" s="28" t="s">
        <v>166</v>
      </c>
      <c r="D36" s="8" t="s">
        <v>728</v>
      </c>
      <c r="E36" s="8"/>
      <c r="F36" s="45"/>
      <c r="G36" s="45"/>
      <c r="H36" s="45"/>
      <c r="I36" s="45"/>
      <c r="J36" s="45"/>
      <c r="K36" s="135"/>
      <c r="L36" s="209"/>
      <c r="M36" s="103"/>
      <c r="N36" s="209"/>
    </row>
    <row r="37" spans="1:14" s="1" customFormat="1" ht="13.5" customHeight="1">
      <c r="A37" s="193"/>
      <c r="B37" s="196"/>
      <c r="C37" s="28" t="s">
        <v>166</v>
      </c>
      <c r="D37" s="10" t="s">
        <v>729</v>
      </c>
      <c r="F37" s="29"/>
      <c r="G37" s="73"/>
      <c r="H37" s="73"/>
      <c r="I37" s="73"/>
      <c r="J37" s="29"/>
      <c r="K37" s="136"/>
      <c r="L37" s="210"/>
      <c r="M37" s="104"/>
      <c r="N37" s="210"/>
    </row>
    <row r="38" spans="1:14" s="1" customFormat="1" ht="13.5" customHeight="1">
      <c r="A38" s="193"/>
      <c r="B38" s="196"/>
      <c r="C38" s="28" t="s">
        <v>166</v>
      </c>
      <c r="D38" s="10" t="s">
        <v>730</v>
      </c>
      <c r="F38" s="90"/>
      <c r="G38" s="110"/>
      <c r="H38" s="110"/>
      <c r="I38" s="110"/>
      <c r="J38" s="90"/>
      <c r="K38" s="136"/>
      <c r="L38" s="210"/>
      <c r="M38" s="104"/>
      <c r="N38" s="210"/>
    </row>
    <row r="39" spans="1:14" s="1" customFormat="1">
      <c r="A39" s="193"/>
      <c r="B39" s="196"/>
      <c r="C39" s="57" t="s">
        <v>133</v>
      </c>
      <c r="D39" s="115"/>
      <c r="E39" s="30"/>
      <c r="G39" s="108"/>
      <c r="H39" s="108"/>
      <c r="I39" s="108"/>
      <c r="J39" s="57"/>
      <c r="K39" s="57"/>
      <c r="L39" s="210"/>
      <c r="M39" s="104"/>
      <c r="N39" s="210"/>
    </row>
    <row r="40" spans="1:14" s="1" customFormat="1" ht="13.5" customHeight="1">
      <c r="A40" s="193"/>
      <c r="B40" s="196"/>
      <c r="C40" s="28" t="s">
        <v>166</v>
      </c>
      <c r="D40" s="10" t="s">
        <v>731</v>
      </c>
      <c r="F40" s="29"/>
      <c r="G40" s="18"/>
      <c r="H40" s="18"/>
      <c r="I40" s="18"/>
      <c r="J40" s="30"/>
      <c r="K40" s="148"/>
      <c r="L40" s="210"/>
      <c r="M40" s="104"/>
      <c r="N40" s="210"/>
    </row>
    <row r="41" spans="1:14" s="1" customFormat="1" ht="13.5" customHeight="1">
      <c r="A41" s="193"/>
      <c r="B41" s="196"/>
      <c r="C41" s="28" t="s">
        <v>166</v>
      </c>
      <c r="D41" s="10" t="s">
        <v>732</v>
      </c>
      <c r="F41" s="30"/>
      <c r="G41" s="18"/>
      <c r="H41" s="18"/>
      <c r="I41" s="18"/>
      <c r="J41" s="30"/>
      <c r="K41" s="148"/>
      <c r="L41" s="210"/>
      <c r="M41" s="104"/>
      <c r="N41" s="210"/>
    </row>
    <row r="42" spans="1:14" s="1" customFormat="1" ht="13.5" customHeight="1">
      <c r="A42" s="193"/>
      <c r="B42" s="196"/>
      <c r="C42" s="28" t="s">
        <v>166</v>
      </c>
      <c r="D42" s="10" t="s">
        <v>937</v>
      </c>
      <c r="F42" s="30"/>
      <c r="G42" s="18"/>
      <c r="H42" s="18"/>
      <c r="I42" s="18"/>
      <c r="J42" s="30"/>
      <c r="K42" s="148"/>
      <c r="L42" s="210"/>
      <c r="M42" s="104"/>
      <c r="N42" s="210"/>
    </row>
    <row r="43" spans="1:14" s="1" customFormat="1" ht="13.5" customHeight="1">
      <c r="A43" s="193"/>
      <c r="B43" s="196"/>
      <c r="C43" s="28" t="s">
        <v>166</v>
      </c>
      <c r="D43" s="10" t="s">
        <v>729</v>
      </c>
      <c r="F43" s="30"/>
      <c r="G43" s="18"/>
      <c r="H43" s="18"/>
      <c r="I43" s="18"/>
      <c r="J43" s="30"/>
      <c r="K43" s="148"/>
      <c r="L43" s="210"/>
      <c r="M43" s="104"/>
      <c r="N43" s="210"/>
    </row>
    <row r="44" spans="1:14" s="1" customFormat="1" ht="13.5" customHeight="1">
      <c r="A44" s="193"/>
      <c r="B44" s="196"/>
      <c r="C44" s="28" t="s">
        <v>166</v>
      </c>
      <c r="D44" s="10" t="s">
        <v>733</v>
      </c>
      <c r="F44" s="57"/>
      <c r="G44" s="108"/>
      <c r="H44" s="108"/>
      <c r="I44" s="108"/>
      <c r="J44" s="57"/>
      <c r="K44" s="140"/>
      <c r="L44" s="210"/>
      <c r="M44" s="104"/>
      <c r="N44" s="210"/>
    </row>
    <row r="45" spans="1:14" s="1" customFormat="1" ht="13.5" customHeight="1">
      <c r="A45" s="193"/>
      <c r="B45" s="196"/>
      <c r="C45" s="28" t="s">
        <v>166</v>
      </c>
      <c r="D45" s="10" t="s">
        <v>734</v>
      </c>
      <c r="F45" s="98"/>
      <c r="G45" s="97"/>
      <c r="H45" s="97"/>
      <c r="I45" s="97"/>
      <c r="J45" s="98"/>
      <c r="K45" s="140"/>
      <c r="L45" s="210"/>
      <c r="M45" s="104"/>
      <c r="N45" s="210"/>
    </row>
    <row r="46" spans="1:14" s="1" customFormat="1" ht="13.5" customHeight="1">
      <c r="A46" s="193"/>
      <c r="B46" s="196"/>
      <c r="C46" s="28" t="s">
        <v>166</v>
      </c>
      <c r="D46" s="10" t="s">
        <v>730</v>
      </c>
      <c r="F46" s="98"/>
      <c r="G46" s="97"/>
      <c r="H46" s="97"/>
      <c r="I46" s="97"/>
      <c r="J46" s="98"/>
      <c r="K46" s="140"/>
      <c r="L46" s="210"/>
      <c r="M46" s="104"/>
      <c r="N46" s="210"/>
    </row>
    <row r="47" spans="1:14" s="1" customFormat="1">
      <c r="A47" s="193"/>
      <c r="B47" s="196"/>
      <c r="C47" s="107"/>
      <c r="D47" s="115"/>
      <c r="E47" s="30"/>
      <c r="F47" s="57"/>
      <c r="G47" s="108"/>
      <c r="H47" s="108"/>
      <c r="I47" s="108"/>
      <c r="J47" s="57"/>
      <c r="K47" s="57"/>
      <c r="L47" s="210"/>
      <c r="M47" s="104"/>
      <c r="N47" s="210"/>
    </row>
    <row r="48" spans="1:14" s="1" customFormat="1">
      <c r="A48" s="193"/>
      <c r="B48" s="196"/>
      <c r="C48" s="107"/>
      <c r="D48" s="115"/>
      <c r="E48" s="30"/>
      <c r="F48" s="3"/>
      <c r="G48" s="3"/>
      <c r="H48" s="41" t="s">
        <v>181</v>
      </c>
      <c r="I48" s="160" t="s">
        <v>182</v>
      </c>
      <c r="J48" s="41" t="s">
        <v>183</v>
      </c>
      <c r="K48" s="57"/>
      <c r="L48" s="210"/>
      <c r="M48" s="104"/>
      <c r="N48" s="210"/>
    </row>
    <row r="49" spans="1:25" s="1" customFormat="1">
      <c r="A49" s="198" t="s">
        <v>11</v>
      </c>
      <c r="B49" s="196"/>
      <c r="C49" s="107"/>
      <c r="D49" s="115"/>
      <c r="E49" s="115"/>
      <c r="F49" s="10" t="s">
        <v>22</v>
      </c>
      <c r="G49" s="132"/>
      <c r="H49" s="6">
        <f>Q50</f>
        <v>0</v>
      </c>
      <c r="I49" s="156">
        <f>S50</f>
        <v>0</v>
      </c>
      <c r="J49" s="47">
        <f>U50</f>
        <v>0</v>
      </c>
      <c r="K49" s="57"/>
      <c r="L49" s="210"/>
      <c r="M49" s="104"/>
      <c r="N49" s="210"/>
      <c r="P49" s="36"/>
      <c r="Q49" s="36"/>
      <c r="R49" s="36"/>
      <c r="S49" s="36"/>
      <c r="T49" s="36"/>
      <c r="U49" s="36"/>
      <c r="V49" s="36"/>
      <c r="W49" s="36"/>
      <c r="X49" s="37" t="s">
        <v>176</v>
      </c>
      <c r="Y49" s="36"/>
    </row>
    <row r="50" spans="1:25" s="1" customFormat="1">
      <c r="A50" s="198"/>
      <c r="B50" s="196"/>
      <c r="C50" s="107"/>
      <c r="D50" s="115"/>
      <c r="E50" s="115"/>
      <c r="F50" s="10" t="s">
        <v>141</v>
      </c>
      <c r="G50" s="132"/>
      <c r="H50" s="132"/>
      <c r="I50" s="132"/>
      <c r="J50" s="57"/>
      <c r="K50" s="57"/>
      <c r="L50" s="210"/>
      <c r="M50" s="104"/>
      <c r="N50" s="210"/>
      <c r="P50" s="36" t="s">
        <v>181</v>
      </c>
      <c r="Q50" s="37">
        <f>COUNTIF($C6:$C31,P50)+COUNTIF($C36:$C46,P50)</f>
        <v>0</v>
      </c>
      <c r="R50" s="36" t="s">
        <v>182</v>
      </c>
      <c r="S50" s="37">
        <f>COUNTIF($C6:$C31,R50)+COUNTIF($C36:$C46,R50)</f>
        <v>0</v>
      </c>
      <c r="T50" s="36" t="s">
        <v>183</v>
      </c>
      <c r="U50" s="37">
        <f>COUNTIF($C6:$C31,T50)+COUNTIF($C36:$C46,T50)</f>
        <v>0</v>
      </c>
      <c r="V50" s="36" t="s">
        <v>178</v>
      </c>
      <c r="W50" s="38">
        <f>IF(Q50+S50+U50=0,0,ROUND((Q50+S50*0.5)/(Q50+S50+U50),3))</f>
        <v>0</v>
      </c>
      <c r="X50" s="36">
        <f>IF(W50="","",ROUND(W50*100,1))</f>
        <v>0</v>
      </c>
      <c r="Y50" s="39" t="str">
        <f>IF(X50&lt;60,"d",IF(X50&lt;80,"c",IF(X50&lt;90,"b","a")))</f>
        <v>d</v>
      </c>
    </row>
    <row r="51" spans="1:25" s="1" customFormat="1">
      <c r="A51" s="198"/>
      <c r="B51" s="196"/>
      <c r="C51" s="107"/>
      <c r="D51" s="115"/>
      <c r="E51" s="115"/>
      <c r="F51" s="10" t="s">
        <v>142</v>
      </c>
      <c r="G51" s="132"/>
      <c r="H51" s="132"/>
      <c r="I51" s="132"/>
      <c r="J51" s="57"/>
      <c r="K51" s="57"/>
      <c r="L51" s="210"/>
      <c r="M51" s="104"/>
      <c r="N51" s="210"/>
    </row>
    <row r="52" spans="1:25" s="1" customFormat="1">
      <c r="A52" s="198"/>
      <c r="B52" s="196"/>
      <c r="C52" s="107"/>
      <c r="D52" s="115"/>
      <c r="E52" s="115"/>
      <c r="F52" s="24" t="s">
        <v>920</v>
      </c>
      <c r="G52" s="132"/>
      <c r="H52" s="132"/>
      <c r="I52" s="132"/>
      <c r="J52" s="57"/>
      <c r="K52" s="57"/>
      <c r="L52" s="210"/>
      <c r="M52" s="104"/>
      <c r="N52" s="210"/>
    </row>
    <row r="53" spans="1:25" s="1" customFormat="1">
      <c r="A53" s="198"/>
      <c r="B53" s="196"/>
      <c r="C53" s="107"/>
      <c r="D53" s="115"/>
      <c r="E53" s="115"/>
      <c r="F53" s="10" t="s">
        <v>859</v>
      </c>
      <c r="G53" s="132"/>
      <c r="H53" s="132"/>
      <c r="I53" s="132"/>
      <c r="J53" s="57"/>
      <c r="K53" s="57"/>
      <c r="L53" s="210"/>
      <c r="M53" s="104"/>
      <c r="N53" s="210"/>
    </row>
    <row r="54" spans="1:25" s="1" customFormat="1">
      <c r="A54" s="198"/>
      <c r="B54" s="196"/>
      <c r="C54" s="107"/>
      <c r="D54" s="115"/>
      <c r="E54" s="115"/>
      <c r="F54" s="10" t="str">
        <f>"評価値＝(　"&amp;TEXT(Q50+S50*0.5,"0.0")&amp;"　)評価数／(　"&amp;TEXT(Q50+S50+U50,"0.0")&amp;"　)対象評価項目数＝（　"&amp;TEXT(X50,0)&amp;"　）％"</f>
        <v>評価値＝(　0.0　)評価数／(　0.0　)対象評価項目数＝（　0　）％</v>
      </c>
      <c r="G54" s="132"/>
      <c r="H54" s="132"/>
      <c r="I54" s="132"/>
      <c r="J54" s="57"/>
      <c r="K54" s="57"/>
      <c r="L54" s="210"/>
      <c r="M54" s="104"/>
      <c r="N54" s="210"/>
    </row>
    <row r="55" spans="1:25" s="1" customFormat="1">
      <c r="A55" s="198"/>
      <c r="B55" s="196"/>
      <c r="C55" s="107"/>
      <c r="D55" s="115"/>
      <c r="E55" s="115"/>
      <c r="F55" s="10" t="s">
        <v>21</v>
      </c>
      <c r="G55" s="108"/>
      <c r="H55" s="108"/>
      <c r="I55" s="108"/>
      <c r="J55" s="57"/>
      <c r="K55" s="57"/>
      <c r="L55" s="210"/>
      <c r="M55" s="104"/>
      <c r="N55" s="210"/>
    </row>
    <row r="56" spans="1:25" s="1" customFormat="1">
      <c r="A56" s="198"/>
      <c r="B56" s="196"/>
      <c r="C56" s="107"/>
      <c r="D56" s="115"/>
      <c r="E56" s="115"/>
      <c r="F56" s="10" t="s">
        <v>848</v>
      </c>
      <c r="G56" s="108"/>
      <c r="H56" s="108"/>
      <c r="I56" s="108"/>
      <c r="J56" s="57"/>
      <c r="K56" s="57"/>
      <c r="L56" s="210"/>
      <c r="M56" s="104"/>
      <c r="N56" s="210"/>
    </row>
    <row r="57" spans="1:25" s="1" customFormat="1">
      <c r="A57" s="198"/>
      <c r="B57" s="196"/>
      <c r="C57" s="107"/>
      <c r="D57" s="115"/>
      <c r="E57" s="115"/>
      <c r="F57" s="10" t="s">
        <v>849</v>
      </c>
      <c r="G57" s="108"/>
      <c r="H57" s="108"/>
      <c r="I57" s="108"/>
      <c r="J57" s="57"/>
      <c r="K57" s="57"/>
      <c r="L57" s="210"/>
      <c r="M57" s="104"/>
      <c r="N57" s="210"/>
    </row>
    <row r="58" spans="1:25" s="1" customFormat="1">
      <c r="A58" s="198"/>
      <c r="B58" s="196"/>
      <c r="C58" s="107"/>
      <c r="D58" s="115"/>
      <c r="E58" s="115"/>
      <c r="F58" s="10" t="s">
        <v>850</v>
      </c>
      <c r="G58" s="108"/>
      <c r="H58" s="108"/>
      <c r="I58" s="108"/>
      <c r="J58" s="57"/>
      <c r="K58" s="57"/>
      <c r="L58" s="210"/>
      <c r="M58" s="104"/>
      <c r="N58" s="210"/>
    </row>
    <row r="59" spans="1:25" s="1" customFormat="1">
      <c r="A59" s="198"/>
      <c r="B59" s="196"/>
      <c r="C59" s="107"/>
      <c r="D59" s="115"/>
      <c r="E59" s="115"/>
      <c r="F59" s="10"/>
      <c r="G59" s="108"/>
      <c r="H59" s="108"/>
      <c r="I59" s="108"/>
      <c r="J59" s="57"/>
      <c r="K59" s="57"/>
      <c r="L59" s="210"/>
      <c r="M59" s="104"/>
      <c r="N59" s="210"/>
    </row>
    <row r="60" spans="1:25" s="1" customFormat="1">
      <c r="A60" s="198"/>
      <c r="B60" s="196"/>
      <c r="C60" s="107"/>
      <c r="D60" s="115"/>
      <c r="E60" s="115"/>
      <c r="F60" s="10"/>
      <c r="G60" s="108"/>
      <c r="H60" s="108"/>
      <c r="I60" s="108"/>
      <c r="J60" s="57"/>
      <c r="K60" s="57"/>
      <c r="L60" s="210"/>
      <c r="M60" s="104"/>
      <c r="N60" s="210"/>
    </row>
    <row r="61" spans="1:25" s="1" customFormat="1">
      <c r="A61" s="212"/>
      <c r="B61" s="197"/>
      <c r="C61" s="111"/>
      <c r="D61" s="112"/>
      <c r="E61" s="112"/>
      <c r="F61" s="25"/>
      <c r="G61" s="109"/>
      <c r="H61" s="109"/>
      <c r="I61" s="109"/>
      <c r="J61" s="109"/>
      <c r="K61" s="144"/>
      <c r="L61" s="211"/>
      <c r="M61" s="105"/>
      <c r="N61" s="211"/>
    </row>
  </sheetData>
  <mergeCells count="23">
    <mergeCell ref="K3:L3"/>
    <mergeCell ref="M3:N3"/>
    <mergeCell ref="A4:A14"/>
    <mergeCell ref="B4:B32"/>
    <mergeCell ref="L4:L7"/>
    <mergeCell ref="N4:N7"/>
    <mergeCell ref="L8:L32"/>
    <mergeCell ref="N8:N32"/>
    <mergeCell ref="A15:A32"/>
    <mergeCell ref="C3:G3"/>
    <mergeCell ref="H3:I3"/>
    <mergeCell ref="D11:J12"/>
    <mergeCell ref="K35:L35"/>
    <mergeCell ref="M35:N35"/>
    <mergeCell ref="A36:A48"/>
    <mergeCell ref="B36:B61"/>
    <mergeCell ref="L36:L40"/>
    <mergeCell ref="N36:N40"/>
    <mergeCell ref="L41:L61"/>
    <mergeCell ref="N41:N61"/>
    <mergeCell ref="A49:A61"/>
    <mergeCell ref="C35:G35"/>
    <mergeCell ref="H35:I35"/>
  </mergeCells>
  <phoneticPr fontId="1"/>
  <dataValidations count="2">
    <dataValidation type="list" allowBlank="1" showInputMessage="1" showErrorMessage="1" sqref="M8 M4">
      <formula1>"・,〇"</formula1>
    </dataValidation>
    <dataValidation type="list" allowBlank="1" showInputMessage="1" showErrorMessage="1" sqref="C7:C11 C13:C19 C21:C26 C28:C31 C36:C38 C40:C46">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view="pageBreakPreview" topLeftCell="A19" zoomScaleNormal="140" zoomScaleSheetLayoutView="100" workbookViewId="0">
      <selection activeCell="H34" sqref="H34"/>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134</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IF(OR(M4="〇",M8="〇"),"e",IF(OR(K4="〇",K8="〇"),"d",Y50))</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855</v>
      </c>
      <c r="D3" s="202"/>
      <c r="E3" s="202"/>
      <c r="F3" s="202"/>
      <c r="G3" s="203"/>
      <c r="H3" s="204" t="s">
        <v>5</v>
      </c>
      <c r="I3" s="205"/>
      <c r="J3" s="5" t="s">
        <v>7</v>
      </c>
      <c r="K3" s="204" t="s">
        <v>8</v>
      </c>
      <c r="L3" s="205"/>
      <c r="M3" s="204" t="s">
        <v>9</v>
      </c>
      <c r="N3" s="205"/>
    </row>
    <row r="4" spans="1:23" s="1" customFormat="1" ht="18.75" customHeight="1">
      <c r="A4" s="192" t="s">
        <v>10</v>
      </c>
      <c r="B4" s="195" t="s">
        <v>135</v>
      </c>
      <c r="C4" s="7" t="s">
        <v>16</v>
      </c>
      <c r="D4" s="99"/>
      <c r="E4" s="99"/>
      <c r="F4" s="46"/>
      <c r="G4" s="8"/>
      <c r="H4" s="8"/>
      <c r="I4" s="8"/>
      <c r="J4" s="8"/>
      <c r="K4" s="14"/>
      <c r="L4" s="209"/>
      <c r="M4" s="80" t="s">
        <v>166</v>
      </c>
      <c r="N4" s="209" t="s">
        <v>167</v>
      </c>
    </row>
    <row r="5" spans="1:23" s="1" customFormat="1">
      <c r="A5" s="193"/>
      <c r="B5" s="196"/>
      <c r="C5" s="57" t="s">
        <v>13</v>
      </c>
      <c r="D5" s="115"/>
      <c r="E5" s="115"/>
      <c r="G5" s="10"/>
      <c r="H5" s="10"/>
      <c r="I5" s="10"/>
      <c r="J5" s="10"/>
      <c r="K5" s="57"/>
      <c r="L5" s="210"/>
      <c r="M5" s="104"/>
      <c r="N5" s="210"/>
    </row>
    <row r="6" spans="1:23" s="1" customFormat="1">
      <c r="A6" s="193"/>
      <c r="B6" s="196"/>
      <c r="C6" s="57" t="s">
        <v>15</v>
      </c>
      <c r="D6" s="115"/>
      <c r="E6" s="115"/>
      <c r="G6" s="57"/>
      <c r="H6" s="57"/>
      <c r="I6" s="57"/>
      <c r="J6" s="57"/>
      <c r="K6" s="57"/>
      <c r="L6" s="210"/>
      <c r="M6" s="104"/>
      <c r="N6" s="210"/>
    </row>
    <row r="7" spans="1:23" s="1" customFormat="1" ht="13.5" customHeight="1">
      <c r="A7" s="193"/>
      <c r="B7" s="196"/>
      <c r="C7" s="28" t="s">
        <v>166</v>
      </c>
      <c r="D7" s="10" t="s">
        <v>735</v>
      </c>
      <c r="F7" s="29"/>
      <c r="G7" s="30"/>
      <c r="H7" s="30"/>
      <c r="I7" s="30"/>
      <c r="J7" s="30"/>
      <c r="K7" s="57"/>
      <c r="L7" s="210"/>
      <c r="M7" s="105"/>
      <c r="N7" s="211"/>
    </row>
    <row r="8" spans="1:23" s="1" customFormat="1" ht="13.5" customHeight="1">
      <c r="A8" s="193"/>
      <c r="B8" s="196"/>
      <c r="C8" s="28" t="s">
        <v>166</v>
      </c>
      <c r="D8" s="10" t="s">
        <v>736</v>
      </c>
      <c r="F8" s="30"/>
      <c r="G8" s="30"/>
      <c r="H8" s="30"/>
      <c r="I8" s="30"/>
      <c r="J8" s="30"/>
      <c r="K8" s="57"/>
      <c r="L8" s="210"/>
      <c r="M8" s="80" t="s">
        <v>166</v>
      </c>
      <c r="N8" s="209" t="s">
        <v>168</v>
      </c>
    </row>
    <row r="9" spans="1:23" s="1" customFormat="1" ht="13.5" customHeight="1">
      <c r="A9" s="193"/>
      <c r="B9" s="196"/>
      <c r="C9" s="28" t="s">
        <v>166</v>
      </c>
      <c r="D9" s="10" t="s">
        <v>192</v>
      </c>
      <c r="F9" s="115"/>
      <c r="G9" s="115"/>
      <c r="H9" s="115"/>
      <c r="I9" s="115"/>
      <c r="J9" s="30"/>
      <c r="K9" s="57"/>
      <c r="L9" s="210"/>
      <c r="M9" s="104"/>
      <c r="N9" s="210"/>
    </row>
    <row r="10" spans="1:23" s="1" customFormat="1">
      <c r="A10" s="193"/>
      <c r="B10" s="196"/>
      <c r="C10" s="107"/>
      <c r="D10" s="115"/>
      <c r="E10" s="30"/>
      <c r="F10" s="51" t="s">
        <v>46</v>
      </c>
      <c r="G10" s="57"/>
      <c r="H10" s="57"/>
      <c r="I10" s="57"/>
      <c r="J10" s="30"/>
      <c r="K10" s="57"/>
      <c r="L10" s="210"/>
      <c r="M10" s="104"/>
      <c r="N10" s="210"/>
    </row>
    <row r="11" spans="1:23" s="1" customFormat="1" ht="13.5" customHeight="1">
      <c r="A11" s="193"/>
      <c r="B11" s="196"/>
      <c r="C11" s="28" t="s">
        <v>166</v>
      </c>
      <c r="D11" s="208" t="s">
        <v>533</v>
      </c>
      <c r="E11" s="208"/>
      <c r="F11" s="208"/>
      <c r="G11" s="208"/>
      <c r="H11" s="208"/>
      <c r="I11" s="208"/>
      <c r="J11" s="208"/>
      <c r="K11" s="148"/>
      <c r="L11" s="210"/>
      <c r="M11" s="104"/>
      <c r="N11" s="210"/>
    </row>
    <row r="12" spans="1:23" s="1" customFormat="1" ht="13.5" customHeight="1">
      <c r="A12" s="193"/>
      <c r="B12" s="196"/>
      <c r="C12" s="107"/>
      <c r="D12" s="208"/>
      <c r="E12" s="208"/>
      <c r="F12" s="208"/>
      <c r="G12" s="208"/>
      <c r="H12" s="208"/>
      <c r="I12" s="208"/>
      <c r="J12" s="208"/>
      <c r="K12" s="148"/>
      <c r="L12" s="210"/>
      <c r="M12" s="104"/>
      <c r="N12" s="210"/>
    </row>
    <row r="13" spans="1:23" s="1" customFormat="1" ht="13.5" customHeight="1">
      <c r="A13" s="193"/>
      <c r="B13" s="196"/>
      <c r="C13" s="28" t="s">
        <v>166</v>
      </c>
      <c r="D13" s="96" t="s">
        <v>397</v>
      </c>
      <c r="E13" s="10" t="s">
        <v>737</v>
      </c>
      <c r="F13" s="30"/>
      <c r="G13" s="30"/>
      <c r="H13" s="30"/>
      <c r="I13" s="30"/>
      <c r="J13" s="30"/>
      <c r="K13" s="148"/>
      <c r="L13" s="210"/>
      <c r="M13" s="104"/>
      <c r="N13" s="210"/>
    </row>
    <row r="14" spans="1:23" s="1" customFormat="1" ht="13.5" customHeight="1">
      <c r="A14" s="193"/>
      <c r="B14" s="196"/>
      <c r="C14" s="28" t="s">
        <v>166</v>
      </c>
      <c r="D14" s="208" t="s">
        <v>738</v>
      </c>
      <c r="E14" s="208"/>
      <c r="F14" s="208"/>
      <c r="G14" s="208"/>
      <c r="H14" s="208"/>
      <c r="I14" s="208"/>
      <c r="J14" s="208"/>
      <c r="K14" s="148"/>
      <c r="L14" s="210"/>
      <c r="M14" s="104"/>
      <c r="N14" s="210"/>
    </row>
    <row r="15" spans="1:23" s="1" customFormat="1" ht="13.5" customHeight="1">
      <c r="A15" s="193"/>
      <c r="B15" s="196"/>
      <c r="C15" s="107"/>
      <c r="D15" s="208"/>
      <c r="E15" s="208"/>
      <c r="F15" s="208"/>
      <c r="G15" s="208"/>
      <c r="H15" s="208"/>
      <c r="I15" s="208"/>
      <c r="J15" s="208"/>
      <c r="K15" s="148"/>
      <c r="L15" s="210"/>
      <c r="M15" s="104"/>
      <c r="N15" s="210"/>
    </row>
    <row r="16" spans="1:23" s="1" customFormat="1" ht="13.5" customHeight="1">
      <c r="A16" s="193"/>
      <c r="B16" s="196"/>
      <c r="C16" s="28" t="s">
        <v>166</v>
      </c>
      <c r="D16" s="208" t="s">
        <v>537</v>
      </c>
      <c r="E16" s="208"/>
      <c r="F16" s="208"/>
      <c r="G16" s="208"/>
      <c r="H16" s="208"/>
      <c r="I16" s="208"/>
      <c r="J16" s="208"/>
      <c r="K16" s="57"/>
      <c r="L16" s="210"/>
      <c r="M16" s="104"/>
      <c r="N16" s="210"/>
    </row>
    <row r="17" spans="1:14" s="1" customFormat="1" ht="13.5" customHeight="1">
      <c r="A17" s="95"/>
      <c r="B17" s="196"/>
      <c r="C17" s="107"/>
      <c r="D17" s="208"/>
      <c r="E17" s="208"/>
      <c r="F17" s="208"/>
      <c r="G17" s="208"/>
      <c r="H17" s="208"/>
      <c r="I17" s="208"/>
      <c r="J17" s="208"/>
      <c r="K17" s="57"/>
      <c r="L17" s="210"/>
      <c r="M17" s="104"/>
      <c r="N17" s="210"/>
    </row>
    <row r="18" spans="1:14" s="1" customFormat="1" ht="13.5" customHeight="1">
      <c r="A18" s="198" t="s">
        <v>11</v>
      </c>
      <c r="B18" s="196"/>
      <c r="C18" s="28" t="s">
        <v>166</v>
      </c>
      <c r="D18" s="10" t="s">
        <v>153</v>
      </c>
      <c r="E18" s="57"/>
      <c r="G18" s="57"/>
      <c r="H18" s="57"/>
      <c r="I18" s="57"/>
      <c r="J18" s="57"/>
      <c r="K18" s="57"/>
      <c r="L18" s="210"/>
      <c r="M18" s="104"/>
      <c r="N18" s="210"/>
    </row>
    <row r="19" spans="1:14" s="1" customFormat="1" ht="13.5" customHeight="1">
      <c r="A19" s="198"/>
      <c r="B19" s="196"/>
      <c r="C19" s="28" t="s">
        <v>166</v>
      </c>
      <c r="D19" s="10" t="s">
        <v>938</v>
      </c>
      <c r="E19" s="57"/>
      <c r="G19" s="57"/>
      <c r="H19" s="57"/>
      <c r="I19" s="57"/>
      <c r="J19" s="57"/>
      <c r="K19" s="57"/>
      <c r="L19" s="210"/>
      <c r="M19" s="104"/>
      <c r="N19" s="210"/>
    </row>
    <row r="20" spans="1:14" s="1" customFormat="1" ht="13.5" customHeight="1">
      <c r="A20" s="198"/>
      <c r="B20" s="196"/>
      <c r="C20" s="28" t="s">
        <v>166</v>
      </c>
      <c r="D20" s="10" t="s">
        <v>388</v>
      </c>
      <c r="E20" s="57"/>
      <c r="G20" s="57"/>
      <c r="H20" s="57"/>
      <c r="I20" s="57"/>
      <c r="J20" s="57"/>
      <c r="K20" s="57"/>
      <c r="L20" s="210"/>
      <c r="M20" s="104"/>
      <c r="N20" s="210"/>
    </row>
    <row r="21" spans="1:14" s="1" customFormat="1" ht="13.5" customHeight="1">
      <c r="A21" s="198"/>
      <c r="B21" s="196"/>
      <c r="C21" s="28" t="s">
        <v>166</v>
      </c>
      <c r="D21" s="10" t="s">
        <v>310</v>
      </c>
      <c r="E21" s="57"/>
      <c r="G21" s="57"/>
      <c r="H21" s="57"/>
      <c r="I21" s="57"/>
      <c r="J21" s="57"/>
      <c r="K21" s="57"/>
      <c r="L21" s="210"/>
      <c r="M21" s="104"/>
      <c r="N21" s="210"/>
    </row>
    <row r="22" spans="1:14" s="1" customFormat="1" ht="13.5" customHeight="1">
      <c r="A22" s="198"/>
      <c r="B22" s="196"/>
      <c r="C22" s="28" t="s">
        <v>166</v>
      </c>
      <c r="D22" s="208" t="s">
        <v>389</v>
      </c>
      <c r="E22" s="208"/>
      <c r="F22" s="208"/>
      <c r="G22" s="208"/>
      <c r="H22" s="208"/>
      <c r="I22" s="208"/>
      <c r="J22" s="208"/>
      <c r="K22" s="57"/>
      <c r="L22" s="210"/>
      <c r="M22" s="104"/>
      <c r="N22" s="210"/>
    </row>
    <row r="23" spans="1:14" s="1" customFormat="1" ht="13.5" customHeight="1">
      <c r="A23" s="198"/>
      <c r="B23" s="196"/>
      <c r="C23" s="107"/>
      <c r="D23" s="208"/>
      <c r="E23" s="208"/>
      <c r="F23" s="208"/>
      <c r="G23" s="208"/>
      <c r="H23" s="208"/>
      <c r="I23" s="208"/>
      <c r="J23" s="208"/>
      <c r="K23" s="57"/>
      <c r="L23" s="210"/>
      <c r="M23" s="104"/>
      <c r="N23" s="210"/>
    </row>
    <row r="24" spans="1:14" s="1" customFormat="1" ht="13.5" customHeight="1">
      <c r="A24" s="198"/>
      <c r="B24" s="196"/>
      <c r="C24" s="28" t="s">
        <v>166</v>
      </c>
      <c r="D24" s="208" t="s">
        <v>739</v>
      </c>
      <c r="E24" s="208"/>
      <c r="F24" s="208"/>
      <c r="G24" s="208"/>
      <c r="H24" s="208"/>
      <c r="I24" s="208"/>
      <c r="J24" s="208"/>
      <c r="K24" s="57"/>
      <c r="L24" s="210"/>
      <c r="M24" s="104"/>
      <c r="N24" s="210"/>
    </row>
    <row r="25" spans="1:14" s="1" customFormat="1" ht="13.5" customHeight="1">
      <c r="A25" s="198"/>
      <c r="B25" s="196"/>
      <c r="C25" s="107"/>
      <c r="D25" s="208"/>
      <c r="E25" s="208"/>
      <c r="F25" s="208"/>
      <c r="G25" s="208"/>
      <c r="H25" s="208"/>
      <c r="I25" s="208"/>
      <c r="J25" s="208"/>
      <c r="K25" s="57"/>
      <c r="L25" s="210"/>
      <c r="M25" s="104"/>
      <c r="N25" s="210"/>
    </row>
    <row r="26" spans="1:14" s="1" customFormat="1" ht="13.5" customHeight="1">
      <c r="A26" s="198"/>
      <c r="B26" s="196"/>
      <c r="C26" s="28" t="s">
        <v>166</v>
      </c>
      <c r="D26" s="10" t="s">
        <v>740</v>
      </c>
      <c r="F26" s="57"/>
      <c r="G26" s="57"/>
      <c r="H26" s="57"/>
      <c r="I26" s="57"/>
      <c r="J26" s="57"/>
      <c r="K26" s="57"/>
      <c r="L26" s="210"/>
      <c r="M26" s="104"/>
      <c r="N26" s="210"/>
    </row>
    <row r="27" spans="1:14" s="1" customFormat="1" ht="13.5" customHeight="1">
      <c r="A27" s="198"/>
      <c r="B27" s="196"/>
      <c r="C27" s="28" t="s">
        <v>166</v>
      </c>
      <c r="D27" s="10" t="s">
        <v>741</v>
      </c>
      <c r="F27" s="57"/>
      <c r="G27" s="57"/>
      <c r="H27" s="57"/>
      <c r="I27" s="57"/>
      <c r="J27" s="57"/>
      <c r="K27" s="57"/>
      <c r="L27" s="210"/>
      <c r="M27" s="104"/>
      <c r="N27" s="210"/>
    </row>
    <row r="28" spans="1:14" s="1" customFormat="1" ht="13.5" customHeight="1">
      <c r="A28" s="198"/>
      <c r="B28" s="196"/>
      <c r="C28" s="28" t="s">
        <v>166</v>
      </c>
      <c r="D28" s="10" t="s">
        <v>666</v>
      </c>
      <c r="F28" s="57"/>
      <c r="G28" s="57"/>
      <c r="H28" s="57"/>
      <c r="I28" s="57"/>
      <c r="J28" s="57"/>
      <c r="K28" s="57"/>
      <c r="L28" s="210"/>
      <c r="M28" s="104"/>
      <c r="N28" s="210"/>
    </row>
    <row r="29" spans="1:14" s="1" customFormat="1" ht="13.5" customHeight="1">
      <c r="A29" s="198"/>
      <c r="B29" s="196"/>
      <c r="C29" s="28" t="s">
        <v>166</v>
      </c>
      <c r="D29" s="208" t="s">
        <v>164</v>
      </c>
      <c r="E29" s="208"/>
      <c r="F29" s="208"/>
      <c r="G29" s="208"/>
      <c r="H29" s="208"/>
      <c r="I29" s="208"/>
      <c r="J29" s="208"/>
      <c r="K29" s="57"/>
      <c r="L29" s="210"/>
      <c r="M29" s="104"/>
      <c r="N29" s="210"/>
    </row>
    <row r="30" spans="1:14" s="1" customFormat="1" ht="13.5" customHeight="1">
      <c r="A30" s="198"/>
      <c r="B30" s="196"/>
      <c r="C30" s="107"/>
      <c r="D30" s="208"/>
      <c r="E30" s="208"/>
      <c r="F30" s="208"/>
      <c r="G30" s="208"/>
      <c r="H30" s="208"/>
      <c r="I30" s="208"/>
      <c r="J30" s="208"/>
      <c r="K30" s="57"/>
      <c r="L30" s="210"/>
      <c r="M30" s="104"/>
      <c r="N30" s="210"/>
    </row>
    <row r="31" spans="1:14" s="1" customFormat="1" ht="13.5" customHeight="1">
      <c r="A31" s="198"/>
      <c r="B31" s="196"/>
      <c r="C31" s="28" t="s">
        <v>166</v>
      </c>
      <c r="D31" s="208" t="s">
        <v>169</v>
      </c>
      <c r="E31" s="208"/>
      <c r="F31" s="208"/>
      <c r="G31" s="208"/>
      <c r="H31" s="208"/>
      <c r="I31" s="208"/>
      <c r="J31" s="208"/>
      <c r="K31" s="57"/>
      <c r="L31" s="210"/>
      <c r="M31" s="104"/>
      <c r="N31" s="210"/>
    </row>
    <row r="32" spans="1:14" s="1" customFormat="1" ht="14.25" customHeight="1">
      <c r="A32" s="212"/>
      <c r="B32" s="197"/>
      <c r="C32" s="111"/>
      <c r="D32" s="223"/>
      <c r="E32" s="223"/>
      <c r="F32" s="223"/>
      <c r="G32" s="223"/>
      <c r="H32" s="223"/>
      <c r="I32" s="223"/>
      <c r="J32" s="223"/>
      <c r="K32" s="144"/>
      <c r="L32" s="211"/>
      <c r="M32" s="105"/>
      <c r="N32" s="211"/>
    </row>
    <row r="33" spans="1:14" s="1" customFormat="1">
      <c r="A33" s="2" t="s">
        <v>134</v>
      </c>
      <c r="B33" s="3"/>
      <c r="C33" s="33"/>
      <c r="D33" s="33"/>
      <c r="E33" s="33"/>
      <c r="F33" s="3"/>
      <c r="G33" s="3"/>
      <c r="H33" s="3"/>
      <c r="I33" s="3"/>
      <c r="J33" s="3"/>
      <c r="K33" s="3"/>
      <c r="L33" s="33"/>
      <c r="M33" s="33"/>
      <c r="N33" s="22"/>
    </row>
    <row r="34" spans="1:14" s="1" customFormat="1" ht="19.5">
      <c r="A34" s="3" t="s">
        <v>0</v>
      </c>
      <c r="B34" s="3"/>
      <c r="C34" s="33"/>
      <c r="D34" s="33"/>
      <c r="E34" s="33"/>
      <c r="F34" s="3"/>
      <c r="G34" s="3"/>
      <c r="H34" s="4" t="s">
        <v>943</v>
      </c>
      <c r="I34" s="3"/>
      <c r="J34" s="3"/>
      <c r="K34" s="3"/>
      <c r="L34" s="33"/>
      <c r="M34" s="33"/>
      <c r="N34" s="6" t="str">
        <f>N2</f>
        <v>（主任監督員）</v>
      </c>
    </row>
    <row r="35" spans="1:14" s="1" customFormat="1" ht="18.75" customHeight="1">
      <c r="A35" s="5" t="s">
        <v>1</v>
      </c>
      <c r="B35" s="5" t="s">
        <v>2</v>
      </c>
      <c r="C35" s="201" t="s">
        <v>855</v>
      </c>
      <c r="D35" s="202"/>
      <c r="E35" s="202"/>
      <c r="F35" s="202"/>
      <c r="G35" s="203"/>
      <c r="H35" s="204" t="s">
        <v>5</v>
      </c>
      <c r="I35" s="205"/>
      <c r="J35" s="5" t="s">
        <v>7</v>
      </c>
      <c r="K35" s="204" t="s">
        <v>8</v>
      </c>
      <c r="L35" s="205"/>
      <c r="M35" s="204" t="s">
        <v>9</v>
      </c>
      <c r="N35" s="205"/>
    </row>
    <row r="36" spans="1:14" s="1" customFormat="1" ht="18.75" customHeight="1">
      <c r="A36" s="192" t="s">
        <v>10</v>
      </c>
      <c r="B36" s="195" t="s">
        <v>135</v>
      </c>
      <c r="C36" s="108" t="s">
        <v>136</v>
      </c>
      <c r="D36" s="115"/>
      <c r="E36" s="115"/>
      <c r="G36" s="8"/>
      <c r="H36" s="8"/>
      <c r="I36" s="8"/>
      <c r="J36" s="8"/>
      <c r="K36" s="8"/>
      <c r="L36" s="209"/>
      <c r="M36" s="103"/>
      <c r="N36" s="209"/>
    </row>
    <row r="37" spans="1:14" s="1" customFormat="1" ht="13.5" customHeight="1">
      <c r="A37" s="193"/>
      <c r="B37" s="196"/>
      <c r="C37" s="28" t="s">
        <v>166</v>
      </c>
      <c r="D37" s="10" t="s">
        <v>742</v>
      </c>
      <c r="F37" s="29"/>
      <c r="G37" s="18"/>
      <c r="H37" s="18"/>
      <c r="I37" s="18"/>
      <c r="J37" s="30"/>
      <c r="K37" s="148"/>
      <c r="L37" s="210"/>
      <c r="M37" s="104"/>
      <c r="N37" s="210"/>
    </row>
    <row r="38" spans="1:14" s="1" customFormat="1" ht="13.5" customHeight="1">
      <c r="A38" s="193"/>
      <c r="B38" s="196"/>
      <c r="C38" s="28" t="s">
        <v>166</v>
      </c>
      <c r="D38" s="10" t="s">
        <v>743</v>
      </c>
      <c r="F38" s="30"/>
      <c r="G38" s="18"/>
      <c r="H38" s="18"/>
      <c r="I38" s="18"/>
      <c r="J38" s="30"/>
      <c r="K38" s="148"/>
      <c r="L38" s="210"/>
      <c r="M38" s="104"/>
      <c r="N38" s="210"/>
    </row>
    <row r="39" spans="1:14" s="1" customFormat="1" ht="13.5" customHeight="1">
      <c r="A39" s="193"/>
      <c r="B39" s="196"/>
      <c r="C39" s="28" t="s">
        <v>166</v>
      </c>
      <c r="D39" s="10" t="s">
        <v>744</v>
      </c>
      <c r="F39" s="30"/>
      <c r="G39" s="18"/>
      <c r="H39" s="18"/>
      <c r="I39" s="18"/>
      <c r="J39" s="30"/>
      <c r="K39" s="148"/>
      <c r="L39" s="210"/>
      <c r="M39" s="104"/>
      <c r="N39" s="210"/>
    </row>
    <row r="40" spans="1:14" s="1" customFormat="1" ht="13.5" customHeight="1">
      <c r="A40" s="193"/>
      <c r="B40" s="196"/>
      <c r="C40" s="28" t="s">
        <v>166</v>
      </c>
      <c r="D40" s="10" t="s">
        <v>745</v>
      </c>
      <c r="F40" s="30"/>
      <c r="G40" s="18"/>
      <c r="H40" s="18"/>
      <c r="I40" s="18"/>
      <c r="J40" s="30"/>
      <c r="K40" s="148"/>
      <c r="L40" s="210"/>
      <c r="M40" s="104"/>
      <c r="N40" s="210"/>
    </row>
    <row r="41" spans="1:14" s="1" customFormat="1" ht="13.5" customHeight="1">
      <c r="A41" s="193"/>
      <c r="B41" s="196"/>
      <c r="C41" s="28" t="s">
        <v>166</v>
      </c>
      <c r="D41" s="10" t="s">
        <v>940</v>
      </c>
      <c r="F41" s="30"/>
      <c r="G41" s="18"/>
      <c r="H41" s="18"/>
      <c r="I41" s="18"/>
      <c r="J41" s="30"/>
      <c r="K41" s="148"/>
      <c r="L41" s="210"/>
      <c r="M41" s="104"/>
      <c r="N41" s="210"/>
    </row>
    <row r="42" spans="1:14" s="1" customFormat="1" ht="13.5" customHeight="1">
      <c r="A42" s="193"/>
      <c r="B42" s="196"/>
      <c r="C42" s="28" t="s">
        <v>166</v>
      </c>
      <c r="D42" s="10" t="s">
        <v>746</v>
      </c>
      <c r="F42" s="30"/>
      <c r="G42" s="18"/>
      <c r="H42" s="18"/>
      <c r="I42" s="18"/>
      <c r="J42" s="30"/>
      <c r="K42" s="148"/>
      <c r="L42" s="210"/>
      <c r="M42" s="104"/>
      <c r="N42" s="210"/>
    </row>
    <row r="43" spans="1:14" s="1" customFormat="1" ht="13.5" customHeight="1">
      <c r="A43" s="193"/>
      <c r="B43" s="196"/>
      <c r="C43" s="28" t="s">
        <v>166</v>
      </c>
      <c r="D43" s="10" t="s">
        <v>747</v>
      </c>
      <c r="F43" s="30"/>
      <c r="G43" s="18"/>
      <c r="H43" s="18"/>
      <c r="I43" s="18"/>
      <c r="J43" s="30"/>
      <c r="K43" s="148"/>
      <c r="L43" s="210"/>
      <c r="M43" s="104"/>
      <c r="N43" s="210"/>
    </row>
    <row r="44" spans="1:14" s="1" customFormat="1" ht="13.5" customHeight="1">
      <c r="A44" s="193"/>
      <c r="B44" s="196"/>
      <c r="C44" s="28" t="s">
        <v>166</v>
      </c>
      <c r="D44" s="10" t="s">
        <v>748</v>
      </c>
      <c r="F44" s="30"/>
      <c r="G44" s="18"/>
      <c r="H44" s="18"/>
      <c r="I44" s="18"/>
      <c r="J44" s="30"/>
      <c r="K44" s="148"/>
      <c r="L44" s="210"/>
      <c r="M44" s="104"/>
      <c r="N44" s="210"/>
    </row>
    <row r="45" spans="1:14" s="1" customFormat="1" ht="13.5" customHeight="1">
      <c r="A45" s="193"/>
      <c r="B45" s="196"/>
      <c r="C45" s="28" t="s">
        <v>166</v>
      </c>
      <c r="D45" s="10" t="s">
        <v>939</v>
      </c>
      <c r="F45" s="30"/>
      <c r="G45" s="18"/>
      <c r="H45" s="18"/>
      <c r="I45" s="18"/>
      <c r="J45" s="30"/>
      <c r="K45" s="148"/>
      <c r="L45" s="210"/>
      <c r="M45" s="104"/>
      <c r="N45" s="210"/>
    </row>
    <row r="46" spans="1:14" s="1" customFormat="1" ht="13.5" customHeight="1">
      <c r="A46" s="193"/>
      <c r="B46" s="196"/>
      <c r="C46" s="28" t="s">
        <v>166</v>
      </c>
      <c r="D46" s="10" t="s">
        <v>749</v>
      </c>
      <c r="F46" s="57"/>
      <c r="G46" s="108"/>
      <c r="H46" s="108"/>
      <c r="I46" s="108"/>
      <c r="J46" s="30"/>
      <c r="K46" s="140"/>
      <c r="L46" s="210"/>
      <c r="M46" s="104"/>
      <c r="N46" s="210"/>
    </row>
    <row r="47" spans="1:14" s="1" customFormat="1">
      <c r="A47" s="193"/>
      <c r="B47" s="196"/>
      <c r="C47" s="115"/>
      <c r="D47" s="115"/>
      <c r="E47" s="115"/>
      <c r="F47" s="9"/>
      <c r="G47" s="132"/>
      <c r="H47" s="132"/>
      <c r="I47" s="132"/>
      <c r="J47" s="30"/>
      <c r="K47" s="57"/>
      <c r="L47" s="210"/>
      <c r="M47" s="104"/>
      <c r="N47" s="210"/>
    </row>
    <row r="48" spans="1:14" s="1" customFormat="1">
      <c r="A48" s="198" t="s">
        <v>11</v>
      </c>
      <c r="B48" s="196"/>
      <c r="C48" s="107"/>
      <c r="D48" s="115"/>
      <c r="E48" s="115"/>
      <c r="F48" s="3"/>
      <c r="G48" s="3"/>
      <c r="H48" s="41" t="s">
        <v>181</v>
      </c>
      <c r="I48" s="160" t="s">
        <v>182</v>
      </c>
      <c r="J48" s="41" t="s">
        <v>183</v>
      </c>
      <c r="K48" s="57"/>
      <c r="L48" s="210"/>
      <c r="M48" s="104"/>
      <c r="N48" s="210"/>
    </row>
    <row r="49" spans="1:25" s="1" customFormat="1">
      <c r="A49" s="198"/>
      <c r="B49" s="196"/>
      <c r="C49" s="107"/>
      <c r="D49" s="115"/>
      <c r="E49" s="115"/>
      <c r="F49" s="10" t="s">
        <v>22</v>
      </c>
      <c r="G49" s="9"/>
      <c r="H49" s="6">
        <f>Q50</f>
        <v>0</v>
      </c>
      <c r="I49" s="156">
        <f>S50</f>
        <v>0</v>
      </c>
      <c r="J49" s="47">
        <f>U50</f>
        <v>0</v>
      </c>
      <c r="K49" s="57"/>
      <c r="L49" s="210"/>
      <c r="M49" s="104"/>
      <c r="N49" s="210"/>
      <c r="P49" s="36"/>
      <c r="Q49" s="36"/>
      <c r="R49" s="36"/>
      <c r="S49" s="36"/>
      <c r="T49" s="36"/>
      <c r="U49" s="36"/>
      <c r="V49" s="36"/>
      <c r="W49" s="36"/>
      <c r="X49" s="37" t="s">
        <v>176</v>
      </c>
      <c r="Y49" s="36"/>
    </row>
    <row r="50" spans="1:25" s="1" customFormat="1">
      <c r="A50" s="198"/>
      <c r="B50" s="196"/>
      <c r="C50" s="107"/>
      <c r="D50" s="115"/>
      <c r="E50" s="115"/>
      <c r="F50" s="10" t="s">
        <v>141</v>
      </c>
      <c r="G50" s="132"/>
      <c r="H50" s="132"/>
      <c r="I50" s="132"/>
      <c r="J50" s="57"/>
      <c r="K50" s="57"/>
      <c r="L50" s="210"/>
      <c r="M50" s="104"/>
      <c r="N50" s="210"/>
      <c r="P50" s="36" t="s">
        <v>181</v>
      </c>
      <c r="Q50" s="37">
        <f>COUNTIF($C6:$C31,P50)+COUNTIF($C36:$C46,P50)</f>
        <v>0</v>
      </c>
      <c r="R50" s="36" t="s">
        <v>182</v>
      </c>
      <c r="S50" s="37">
        <f>COUNTIF($C6:$C31,R50)+COUNTIF($C36:$C46,R50)</f>
        <v>0</v>
      </c>
      <c r="T50" s="36" t="s">
        <v>183</v>
      </c>
      <c r="U50" s="37">
        <f>COUNTIF($C6:$C31,T50)+COUNTIF($C36:$C46,T50)</f>
        <v>0</v>
      </c>
      <c r="V50" s="36" t="s">
        <v>178</v>
      </c>
      <c r="W50" s="38">
        <f>IF(Q50+S50+U50=0,0,ROUND((Q50+S50*0.5)/(Q50+S50+U50),3))</f>
        <v>0</v>
      </c>
      <c r="X50" s="36">
        <f>IF(W50="","",ROUND(W50*100,1))</f>
        <v>0</v>
      </c>
      <c r="Y50" s="39" t="str">
        <f>IF(X50&lt;60,"d",IF(X50&lt;80,"c",IF(X50&lt;90,"b","a")))</f>
        <v>d</v>
      </c>
    </row>
    <row r="51" spans="1:25" s="1" customFormat="1">
      <c r="A51" s="198"/>
      <c r="B51" s="196"/>
      <c r="C51" s="107"/>
      <c r="D51" s="115"/>
      <c r="E51" s="115"/>
      <c r="F51" s="10" t="s">
        <v>142</v>
      </c>
      <c r="G51" s="132"/>
      <c r="H51" s="132"/>
      <c r="I51" s="132"/>
      <c r="J51" s="57"/>
      <c r="K51" s="57"/>
      <c r="L51" s="210"/>
      <c r="M51" s="104"/>
      <c r="N51" s="210"/>
    </row>
    <row r="52" spans="1:25" s="1" customFormat="1">
      <c r="A52" s="198"/>
      <c r="B52" s="196"/>
      <c r="C52" s="107"/>
      <c r="D52" s="115"/>
      <c r="E52" s="115"/>
      <c r="F52" s="24" t="s">
        <v>920</v>
      </c>
      <c r="G52" s="132"/>
      <c r="H52" s="132"/>
      <c r="I52" s="132"/>
      <c r="J52" s="57"/>
      <c r="K52" s="57"/>
      <c r="L52" s="210"/>
      <c r="M52" s="104"/>
      <c r="N52" s="210"/>
    </row>
    <row r="53" spans="1:25" s="1" customFormat="1">
      <c r="A53" s="198"/>
      <c r="B53" s="196"/>
      <c r="C53" s="107"/>
      <c r="D53" s="115"/>
      <c r="E53" s="115"/>
      <c r="F53" s="10" t="s">
        <v>859</v>
      </c>
      <c r="G53" s="132"/>
      <c r="H53" s="132"/>
      <c r="I53" s="132"/>
      <c r="J53" s="57"/>
      <c r="K53" s="57"/>
      <c r="L53" s="210"/>
      <c r="M53" s="104"/>
      <c r="N53" s="210"/>
    </row>
    <row r="54" spans="1:25" s="1" customFormat="1">
      <c r="A54" s="198"/>
      <c r="B54" s="196"/>
      <c r="C54" s="107"/>
      <c r="D54" s="115"/>
      <c r="E54" s="115"/>
      <c r="F54" s="10" t="str">
        <f>"評価値＝(　"&amp;TEXT(Q50+S50*0.5,"0.0")&amp;"　)評価数／(　"&amp;TEXT(Q50+S50+U50,"0.0")&amp;"　)対象評価項目数＝（　"&amp;TEXT(X50,0)&amp;"　）％"</f>
        <v>評価値＝(　0.0　)評価数／(　0.0　)対象評価項目数＝（　0　）％</v>
      </c>
      <c r="G54" s="132"/>
      <c r="H54" s="132"/>
      <c r="I54" s="132"/>
      <c r="J54" s="57"/>
      <c r="K54" s="57"/>
      <c r="L54" s="210"/>
      <c r="M54" s="104"/>
      <c r="N54" s="210"/>
    </row>
    <row r="55" spans="1:25" s="1" customFormat="1">
      <c r="A55" s="198"/>
      <c r="B55" s="196"/>
      <c r="C55" s="107"/>
      <c r="D55" s="115"/>
      <c r="E55" s="115"/>
      <c r="F55" s="10" t="s">
        <v>21</v>
      </c>
      <c r="G55" s="132"/>
      <c r="H55" s="57"/>
      <c r="I55" s="57"/>
      <c r="J55" s="57"/>
      <c r="K55" s="34"/>
      <c r="L55" s="210"/>
      <c r="M55" s="104"/>
      <c r="N55" s="210"/>
    </row>
    <row r="56" spans="1:25" s="1" customFormat="1">
      <c r="A56" s="198"/>
      <c r="B56" s="196"/>
      <c r="C56" s="107"/>
      <c r="D56" s="115"/>
      <c r="E56" s="115"/>
      <c r="F56" s="10" t="s">
        <v>848</v>
      </c>
      <c r="G56" s="108"/>
      <c r="H56" s="102"/>
      <c r="I56" s="102"/>
      <c r="J56" s="34"/>
      <c r="K56" s="57"/>
      <c r="L56" s="210"/>
      <c r="M56" s="104"/>
      <c r="N56" s="210"/>
    </row>
    <row r="57" spans="1:25" s="1" customFormat="1">
      <c r="A57" s="198"/>
      <c r="B57" s="196"/>
      <c r="C57" s="107"/>
      <c r="D57" s="115"/>
      <c r="E57" s="115"/>
      <c r="F57" s="10" t="s">
        <v>849</v>
      </c>
      <c r="G57" s="108"/>
      <c r="H57" s="108"/>
      <c r="I57" s="108"/>
      <c r="J57" s="57"/>
      <c r="K57" s="57"/>
      <c r="L57" s="210"/>
      <c r="M57" s="104"/>
      <c r="N57" s="210"/>
    </row>
    <row r="58" spans="1:25" s="1" customFormat="1">
      <c r="A58" s="198"/>
      <c r="B58" s="196"/>
      <c r="C58" s="107"/>
      <c r="D58" s="115"/>
      <c r="E58" s="115"/>
      <c r="F58" s="10" t="s">
        <v>850</v>
      </c>
      <c r="G58" s="108"/>
      <c r="H58" s="108"/>
      <c r="I58" s="108"/>
      <c r="J58" s="57"/>
      <c r="K58" s="57"/>
      <c r="L58" s="210"/>
      <c r="M58" s="104"/>
      <c r="N58" s="210"/>
    </row>
    <row r="59" spans="1:25" s="1" customFormat="1">
      <c r="A59" s="198"/>
      <c r="B59" s="196"/>
      <c r="C59" s="107"/>
      <c r="D59" s="115"/>
      <c r="E59" s="115"/>
      <c r="F59" s="10"/>
      <c r="G59" s="108"/>
      <c r="H59" s="108"/>
      <c r="I59" s="108"/>
      <c r="J59" s="57"/>
      <c r="K59" s="57"/>
      <c r="L59" s="210"/>
      <c r="M59" s="104"/>
      <c r="N59" s="210"/>
    </row>
    <row r="60" spans="1:25" s="1" customFormat="1">
      <c r="A60" s="212"/>
      <c r="B60" s="197"/>
      <c r="C60" s="111"/>
      <c r="D60" s="112"/>
      <c r="E60" s="112"/>
      <c r="F60" s="25"/>
      <c r="G60" s="109"/>
      <c r="H60" s="109"/>
      <c r="I60" s="109"/>
      <c r="J60" s="144"/>
      <c r="K60" s="144"/>
      <c r="L60" s="211"/>
      <c r="M60" s="105"/>
      <c r="N60" s="211"/>
    </row>
  </sheetData>
  <mergeCells count="29">
    <mergeCell ref="D31:J32"/>
    <mergeCell ref="D14:J15"/>
    <mergeCell ref="D16:J17"/>
    <mergeCell ref="D22:J23"/>
    <mergeCell ref="D24:J25"/>
    <mergeCell ref="D29:J30"/>
    <mergeCell ref="A36:A47"/>
    <mergeCell ref="B36:B60"/>
    <mergeCell ref="L36:L39"/>
    <mergeCell ref="N36:N39"/>
    <mergeCell ref="L40:L60"/>
    <mergeCell ref="N40:N60"/>
    <mergeCell ref="A48:A60"/>
    <mergeCell ref="C35:G35"/>
    <mergeCell ref="H35:I35"/>
    <mergeCell ref="M3:N3"/>
    <mergeCell ref="A4:A16"/>
    <mergeCell ref="B4:B32"/>
    <mergeCell ref="L4:L7"/>
    <mergeCell ref="N4:N7"/>
    <mergeCell ref="L8:L32"/>
    <mergeCell ref="N8:N32"/>
    <mergeCell ref="K35:L35"/>
    <mergeCell ref="K3:L3"/>
    <mergeCell ref="M35:N35"/>
    <mergeCell ref="A18:A32"/>
    <mergeCell ref="C3:G3"/>
    <mergeCell ref="H3:I3"/>
    <mergeCell ref="D11:J12"/>
  </mergeCells>
  <phoneticPr fontId="1"/>
  <dataValidations count="2">
    <dataValidation type="list" allowBlank="1" showInputMessage="1" showErrorMessage="1" sqref="M8 M4">
      <formula1>"・,〇"</formula1>
    </dataValidation>
    <dataValidation type="list" allowBlank="1" showInputMessage="1" showErrorMessage="1" sqref="C7:C9 C11 C13:C14 C16 C18:C22 C24 C26:C29 C31 C37:C46">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view="pageBreakPreview" topLeftCell="A13" zoomScaleNormal="140" zoomScaleSheetLayoutView="100" workbookViewId="0">
      <selection activeCell="H2" sqref="H2"/>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137</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IF(OR(M4="〇",M8="〇"),"e",IF(OR(K4="〇",K8="〇"),"d",Y19))</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147</v>
      </c>
      <c r="C4" s="7" t="s">
        <v>16</v>
      </c>
      <c r="D4" s="99"/>
      <c r="E4" s="99"/>
      <c r="F4" s="46"/>
      <c r="G4" s="8"/>
      <c r="H4" s="8"/>
      <c r="I4" s="8"/>
      <c r="J4" s="8"/>
      <c r="K4" s="8"/>
      <c r="L4" s="209"/>
      <c r="M4" s="80" t="s">
        <v>166</v>
      </c>
      <c r="N4" s="209" t="s">
        <v>167</v>
      </c>
    </row>
    <row r="5" spans="1:23" s="1" customFormat="1">
      <c r="A5" s="193"/>
      <c r="B5" s="196"/>
      <c r="C5" s="57" t="s">
        <v>140</v>
      </c>
      <c r="D5" s="115"/>
      <c r="E5" s="115"/>
      <c r="G5" s="9"/>
      <c r="H5" s="9"/>
      <c r="I5" s="9"/>
      <c r="J5" s="10"/>
      <c r="K5" s="10"/>
      <c r="L5" s="210"/>
      <c r="M5" s="104"/>
      <c r="N5" s="210"/>
    </row>
    <row r="6" spans="1:23" s="1" customFormat="1">
      <c r="A6" s="193"/>
      <c r="B6" s="196"/>
      <c r="C6" s="28" t="s">
        <v>166</v>
      </c>
      <c r="D6" s="30" t="s">
        <v>750</v>
      </c>
      <c r="F6" s="108"/>
      <c r="G6" s="108"/>
      <c r="H6" s="108"/>
      <c r="I6" s="108"/>
      <c r="J6" s="10"/>
      <c r="K6" s="10"/>
      <c r="L6" s="210"/>
      <c r="M6" s="104"/>
      <c r="N6" s="210"/>
    </row>
    <row r="7" spans="1:23" s="1" customFormat="1">
      <c r="A7" s="193"/>
      <c r="B7" s="196"/>
      <c r="C7" s="28" t="s">
        <v>166</v>
      </c>
      <c r="D7" s="30" t="s">
        <v>750</v>
      </c>
      <c r="F7" s="108"/>
      <c r="G7" s="108"/>
      <c r="H7" s="108"/>
      <c r="I7" s="108"/>
      <c r="J7" s="10"/>
      <c r="K7" s="10"/>
      <c r="L7" s="210"/>
      <c r="M7" s="105"/>
      <c r="N7" s="211"/>
    </row>
    <row r="8" spans="1:23" s="1" customFormat="1" ht="18.75" customHeight="1">
      <c r="A8" s="193"/>
      <c r="B8" s="196"/>
      <c r="C8" s="28" t="s">
        <v>166</v>
      </c>
      <c r="D8" s="30" t="s">
        <v>750</v>
      </c>
      <c r="F8" s="108"/>
      <c r="G8" s="108"/>
      <c r="H8" s="108"/>
      <c r="I8" s="108"/>
      <c r="J8" s="10"/>
      <c r="K8" s="10"/>
      <c r="L8" s="210"/>
      <c r="M8" s="80" t="s">
        <v>166</v>
      </c>
      <c r="N8" s="209" t="s">
        <v>168</v>
      </c>
    </row>
    <row r="9" spans="1:23" s="1" customFormat="1">
      <c r="A9" s="193"/>
      <c r="B9" s="196"/>
      <c r="C9" s="28" t="s">
        <v>166</v>
      </c>
      <c r="D9" s="30" t="s">
        <v>750</v>
      </c>
      <c r="F9" s="108"/>
      <c r="G9" s="108"/>
      <c r="H9" s="108"/>
      <c r="I9" s="108"/>
      <c r="J9" s="10"/>
      <c r="K9" s="10"/>
      <c r="L9" s="210"/>
      <c r="M9" s="104"/>
      <c r="N9" s="210"/>
    </row>
    <row r="10" spans="1:23" s="1" customFormat="1">
      <c r="A10" s="193"/>
      <c r="B10" s="196"/>
      <c r="C10" s="28" t="s">
        <v>166</v>
      </c>
      <c r="D10" s="30" t="s">
        <v>750</v>
      </c>
      <c r="F10" s="108"/>
      <c r="G10" s="108"/>
      <c r="H10" s="108"/>
      <c r="I10" s="108"/>
      <c r="J10" s="10"/>
      <c r="K10" s="10"/>
      <c r="L10" s="210"/>
      <c r="M10" s="104"/>
      <c r="N10" s="210"/>
    </row>
    <row r="11" spans="1:23" s="1" customFormat="1">
      <c r="A11" s="193"/>
      <c r="B11" s="196"/>
      <c r="C11" s="57" t="s">
        <v>138</v>
      </c>
      <c r="D11" s="115"/>
      <c r="E11" s="115"/>
      <c r="G11" s="108"/>
      <c r="H11" s="108"/>
      <c r="I11" s="108"/>
      <c r="J11" s="10"/>
      <c r="K11" s="10"/>
      <c r="L11" s="210"/>
      <c r="M11" s="104"/>
      <c r="N11" s="210"/>
    </row>
    <row r="12" spans="1:23" s="1" customFormat="1">
      <c r="A12" s="193"/>
      <c r="B12" s="196"/>
      <c r="C12" s="28" t="s">
        <v>166</v>
      </c>
      <c r="D12" s="30" t="s">
        <v>750</v>
      </c>
      <c r="F12" s="108"/>
      <c r="G12" s="108"/>
      <c r="H12" s="108"/>
      <c r="I12" s="108"/>
      <c r="J12" s="10"/>
      <c r="K12" s="10"/>
      <c r="L12" s="210"/>
      <c r="M12" s="104"/>
      <c r="N12" s="210"/>
    </row>
    <row r="13" spans="1:23" s="1" customFormat="1">
      <c r="A13" s="193"/>
      <c r="B13" s="196"/>
      <c r="C13" s="28" t="s">
        <v>166</v>
      </c>
      <c r="D13" s="30" t="s">
        <v>750</v>
      </c>
      <c r="F13" s="108"/>
      <c r="G13" s="108"/>
      <c r="H13" s="108"/>
      <c r="I13" s="108"/>
      <c r="J13" s="10"/>
      <c r="K13" s="10"/>
      <c r="L13" s="210"/>
      <c r="M13" s="104"/>
      <c r="N13" s="210"/>
    </row>
    <row r="14" spans="1:23" s="1" customFormat="1">
      <c r="A14" s="198" t="s">
        <v>11</v>
      </c>
      <c r="B14" s="196"/>
      <c r="C14" s="28" t="s">
        <v>166</v>
      </c>
      <c r="D14" s="30" t="s">
        <v>750</v>
      </c>
      <c r="F14" s="108"/>
      <c r="G14" s="108"/>
      <c r="H14" s="108"/>
      <c r="I14" s="108"/>
      <c r="J14" s="10"/>
      <c r="K14" s="10"/>
      <c r="L14" s="210"/>
      <c r="M14" s="104"/>
      <c r="N14" s="210"/>
    </row>
    <row r="15" spans="1:23" s="1" customFormat="1">
      <c r="A15" s="198"/>
      <c r="B15" s="196"/>
      <c r="C15" s="28" t="s">
        <v>166</v>
      </c>
      <c r="D15" s="30" t="s">
        <v>750</v>
      </c>
      <c r="F15" s="108"/>
      <c r="G15" s="108"/>
      <c r="H15" s="108"/>
      <c r="I15" s="108"/>
      <c r="J15" s="10"/>
      <c r="K15" s="10"/>
      <c r="L15" s="210"/>
      <c r="M15" s="104"/>
      <c r="N15" s="210"/>
    </row>
    <row r="16" spans="1:23" s="1" customFormat="1">
      <c r="A16" s="198"/>
      <c r="B16" s="196"/>
      <c r="C16" s="28" t="s">
        <v>166</v>
      </c>
      <c r="D16" s="30" t="s">
        <v>750</v>
      </c>
      <c r="F16" s="108"/>
      <c r="G16" s="108"/>
      <c r="H16" s="108"/>
      <c r="I16" s="108"/>
      <c r="J16" s="10"/>
      <c r="K16" s="10"/>
      <c r="L16" s="210"/>
      <c r="M16" s="104"/>
      <c r="N16" s="210"/>
    </row>
    <row r="17" spans="1:25" s="1" customFormat="1">
      <c r="A17" s="198"/>
      <c r="B17" s="196"/>
      <c r="C17" s="115"/>
      <c r="D17" s="115"/>
      <c r="E17" s="115"/>
      <c r="F17" s="132"/>
      <c r="G17" s="132"/>
      <c r="H17" s="41" t="s">
        <v>181</v>
      </c>
      <c r="I17" s="160" t="s">
        <v>182</v>
      </c>
      <c r="J17" s="41" t="s">
        <v>183</v>
      </c>
      <c r="K17" s="57"/>
      <c r="L17" s="210"/>
      <c r="M17" s="104"/>
      <c r="N17" s="210"/>
    </row>
    <row r="18" spans="1:25" s="1" customFormat="1">
      <c r="A18" s="198"/>
      <c r="B18" s="196"/>
      <c r="C18" s="107"/>
      <c r="D18" s="115"/>
      <c r="E18" s="115"/>
      <c r="F18" s="10" t="s">
        <v>22</v>
      </c>
      <c r="G18" s="132"/>
      <c r="H18" s="6">
        <f>Q19</f>
        <v>0</v>
      </c>
      <c r="I18" s="156">
        <f>S19</f>
        <v>0</v>
      </c>
      <c r="J18" s="47">
        <f>U19</f>
        <v>0</v>
      </c>
      <c r="K18" s="57"/>
      <c r="L18" s="210"/>
      <c r="M18" s="104"/>
      <c r="N18" s="210"/>
      <c r="P18" s="36"/>
      <c r="Q18" s="36"/>
      <c r="R18" s="36"/>
      <c r="S18" s="36"/>
      <c r="T18" s="36"/>
      <c r="U18" s="36"/>
      <c r="V18" s="36"/>
      <c r="W18" s="36"/>
      <c r="X18" s="37" t="s">
        <v>176</v>
      </c>
      <c r="Y18" s="36"/>
    </row>
    <row r="19" spans="1:25" s="1" customFormat="1">
      <c r="A19" s="198"/>
      <c r="B19" s="196"/>
      <c r="C19" s="107"/>
      <c r="D19" s="115"/>
      <c r="E19" s="115"/>
      <c r="F19" s="227" t="s">
        <v>942</v>
      </c>
      <c r="G19" s="228"/>
      <c r="H19" s="228"/>
      <c r="I19" s="228"/>
      <c r="J19" s="229"/>
      <c r="K19" s="34"/>
      <c r="L19" s="210"/>
      <c r="M19" s="104"/>
      <c r="N19" s="210"/>
      <c r="P19" s="36" t="s">
        <v>181</v>
      </c>
      <c r="Q19" s="37">
        <f>COUNTIF($C6:$C16,P19)</f>
        <v>0</v>
      </c>
      <c r="R19" s="36" t="s">
        <v>182</v>
      </c>
      <c r="S19" s="37">
        <f>COUNTIF($C6:$C16,R19)</f>
        <v>0</v>
      </c>
      <c r="T19" s="36" t="s">
        <v>183</v>
      </c>
      <c r="U19" s="37">
        <f>COUNTIF($C6:$C16,T19)</f>
        <v>0</v>
      </c>
      <c r="V19" s="36" t="s">
        <v>178</v>
      </c>
      <c r="W19" s="38">
        <f>IF(Q19+S19+U19=0,0,ROUND((Q19+S19*0.5)/(Q19+S19+U19),3))</f>
        <v>0</v>
      </c>
      <c r="X19" s="36">
        <f>IF(W19="","",ROUND(W19*100,1))</f>
        <v>0</v>
      </c>
      <c r="Y19" s="39" t="str">
        <f>IF(X19&lt;60,"d",IF(X19&lt;80,"c",IF(X19&lt;90,"b","a")))</f>
        <v>d</v>
      </c>
    </row>
    <row r="20" spans="1:25" s="1" customFormat="1">
      <c r="A20" s="198"/>
      <c r="B20" s="196"/>
      <c r="C20" s="107"/>
      <c r="D20" s="115"/>
      <c r="E20" s="115"/>
      <c r="F20" s="10" t="s">
        <v>941</v>
      </c>
      <c r="G20" s="132"/>
      <c r="H20" s="132"/>
      <c r="I20" s="132"/>
      <c r="J20" s="57"/>
      <c r="K20" s="57"/>
      <c r="L20" s="210"/>
      <c r="M20" s="104"/>
      <c r="N20" s="210"/>
    </row>
    <row r="21" spans="1:25" s="1" customFormat="1">
      <c r="A21" s="198"/>
      <c r="B21" s="196"/>
      <c r="C21" s="107"/>
      <c r="D21" s="115"/>
      <c r="E21" s="115"/>
      <c r="F21" s="10" t="str">
        <f>"評価値＝(　"&amp;TEXT(Q19+S19*0.5,"0.0")&amp;"　)評価数／(　"&amp;TEXT(Q19+S19+U19,"0.0")&amp;"　)対象評価項目数＝（　"&amp;TEXT(X19,0)&amp;"　）％"</f>
        <v>評価値＝(　0.0　)評価数／(　0.0　)対象評価項目数＝（　0　）％</v>
      </c>
      <c r="G21" s="132"/>
      <c r="H21" s="132"/>
      <c r="I21" s="132"/>
      <c r="J21" s="57"/>
      <c r="K21" s="57"/>
      <c r="L21" s="210"/>
      <c r="M21" s="104"/>
      <c r="N21" s="210"/>
    </row>
    <row r="22" spans="1:25" s="1" customFormat="1">
      <c r="A22" s="198"/>
      <c r="B22" s="196"/>
      <c r="C22" s="107"/>
      <c r="D22" s="115"/>
      <c r="E22" s="115"/>
      <c r="F22" s="10" t="s">
        <v>21</v>
      </c>
      <c r="G22" s="108"/>
      <c r="H22" s="108"/>
      <c r="I22" s="108"/>
      <c r="J22" s="57"/>
      <c r="K22" s="57"/>
      <c r="L22" s="210"/>
      <c r="M22" s="104"/>
      <c r="N22" s="210"/>
    </row>
    <row r="23" spans="1:25" s="1" customFormat="1">
      <c r="A23" s="198"/>
      <c r="B23" s="196"/>
      <c r="C23" s="107"/>
      <c r="D23" s="115"/>
      <c r="E23" s="115"/>
      <c r="F23" s="10" t="s">
        <v>848</v>
      </c>
      <c r="G23" s="108"/>
      <c r="H23" s="108"/>
      <c r="I23" s="108"/>
      <c r="J23" s="57"/>
      <c r="K23" s="57"/>
      <c r="L23" s="210"/>
      <c r="M23" s="104"/>
      <c r="N23" s="210"/>
    </row>
    <row r="24" spans="1:25" s="1" customFormat="1">
      <c r="A24" s="198"/>
      <c r="B24" s="196"/>
      <c r="C24" s="107"/>
      <c r="D24" s="115"/>
      <c r="E24" s="115"/>
      <c r="F24" s="10" t="s">
        <v>849</v>
      </c>
      <c r="G24" s="108"/>
      <c r="H24" s="108"/>
      <c r="I24" s="108"/>
      <c r="J24" s="57"/>
      <c r="K24" s="57"/>
      <c r="L24" s="210"/>
      <c r="M24" s="104"/>
      <c r="N24" s="210"/>
    </row>
    <row r="25" spans="1:25" s="1" customFormat="1">
      <c r="A25" s="198"/>
      <c r="B25" s="196"/>
      <c r="C25" s="107"/>
      <c r="D25" s="115"/>
      <c r="E25" s="115"/>
      <c r="F25" s="10" t="s">
        <v>850</v>
      </c>
      <c r="G25" s="108"/>
      <c r="H25" s="108"/>
      <c r="I25" s="108"/>
      <c r="J25" s="57"/>
      <c r="K25" s="57"/>
      <c r="L25" s="210"/>
      <c r="M25" s="104"/>
      <c r="N25" s="210"/>
    </row>
    <row r="26" spans="1:25" s="1" customFormat="1">
      <c r="A26" s="212"/>
      <c r="B26" s="197"/>
      <c r="C26" s="111"/>
      <c r="D26" s="112"/>
      <c r="E26" s="112"/>
      <c r="F26" s="10"/>
      <c r="G26" s="109"/>
      <c r="H26" s="109"/>
      <c r="I26" s="109"/>
      <c r="J26" s="144"/>
      <c r="K26" s="144"/>
      <c r="L26" s="211"/>
      <c r="M26" s="105"/>
      <c r="N26" s="211"/>
    </row>
  </sheetData>
  <mergeCells count="12">
    <mergeCell ref="F19:J19"/>
    <mergeCell ref="K3:L3"/>
    <mergeCell ref="M3:N3"/>
    <mergeCell ref="A4:A13"/>
    <mergeCell ref="B4:B26"/>
    <mergeCell ref="L4:L7"/>
    <mergeCell ref="N4:N7"/>
    <mergeCell ref="L8:L26"/>
    <mergeCell ref="N8:N26"/>
    <mergeCell ref="A14:A26"/>
    <mergeCell ref="C3:G3"/>
    <mergeCell ref="H3:I3"/>
  </mergeCells>
  <phoneticPr fontId="1"/>
  <dataValidations count="2">
    <dataValidation type="list" allowBlank="1" showInputMessage="1" showErrorMessage="1" sqref="M8 M4">
      <formula1>"・,〇"</formula1>
    </dataValidation>
    <dataValidation type="list" allowBlank="1" showInputMessage="1" showErrorMessage="1" sqref="C6:C10 C12:C16">
      <formula1>"・,〇,×"</formula1>
    </dataValidation>
  </dataValidations>
  <pageMargins left="0.7" right="0.7" top="0.75" bottom="0.75" header="0.3" footer="0.3"/>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topLeftCell="A49" zoomScaleNormal="140" zoomScaleSheetLayoutView="100" workbookViewId="0">
      <selection activeCell="H33" sqref="H33"/>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24</v>
      </c>
      <c r="B1" s="3"/>
      <c r="C1" s="3"/>
      <c r="D1" s="3"/>
      <c r="E1" s="3"/>
      <c r="F1" s="3"/>
      <c r="G1" s="3"/>
      <c r="H1" s="3"/>
      <c r="I1" s="3"/>
      <c r="J1" s="3"/>
      <c r="K1" s="3"/>
      <c r="L1" s="3"/>
      <c r="M1" s="3"/>
      <c r="N1" s="22"/>
    </row>
    <row r="2" spans="1:23" s="1" customFormat="1" ht="19.5">
      <c r="A2" s="3" t="s">
        <v>0</v>
      </c>
      <c r="B2" s="3"/>
      <c r="C2" s="3"/>
      <c r="D2" s="3"/>
      <c r="E2" s="3"/>
      <c r="F2" s="3"/>
      <c r="G2" s="3"/>
      <c r="H2" s="4" t="s">
        <v>943</v>
      </c>
      <c r="I2" s="3"/>
      <c r="J2" s="3"/>
      <c r="K2" s="3"/>
      <c r="L2" s="3"/>
      <c r="M2" s="3"/>
      <c r="N2" s="6" t="s">
        <v>844</v>
      </c>
      <c r="P2" s="36"/>
      <c r="Q2" s="37" t="s">
        <v>185</v>
      </c>
      <c r="R2" s="37"/>
      <c r="S2" s="37" t="s">
        <v>854</v>
      </c>
      <c r="T2" s="37"/>
      <c r="U2" s="37" t="s">
        <v>187</v>
      </c>
      <c r="V2" s="37" t="s">
        <v>188</v>
      </c>
      <c r="W2" s="37" t="s">
        <v>189</v>
      </c>
    </row>
    <row r="3" spans="1:23" s="1" customFormat="1" ht="18.75" customHeight="1">
      <c r="A3" s="5" t="s">
        <v>1</v>
      </c>
      <c r="B3" s="5" t="s">
        <v>2</v>
      </c>
      <c r="C3" s="201" t="s">
        <v>3</v>
      </c>
      <c r="D3" s="202"/>
      <c r="E3" s="202"/>
      <c r="F3" s="202"/>
      <c r="G3" s="203"/>
      <c r="H3" s="204" t="s">
        <v>5</v>
      </c>
      <c r="I3" s="205"/>
      <c r="J3" s="5" t="s">
        <v>7</v>
      </c>
      <c r="K3" s="204" t="s">
        <v>8</v>
      </c>
      <c r="L3" s="205"/>
      <c r="M3" s="204" t="s">
        <v>9</v>
      </c>
      <c r="N3" s="205"/>
      <c r="P3" s="39" t="str">
        <f>IF(OR(M4="〇",M8="〇"),"e",Y51)</f>
        <v>d</v>
      </c>
      <c r="Q3" s="39" t="str">
        <f>IF($P3=Q2,"〇","")</f>
        <v/>
      </c>
      <c r="R3" s="39" t="str">
        <f t="shared" ref="R3:W3" si="0">IF($P3=R2,"〇","")</f>
        <v/>
      </c>
      <c r="S3" s="39" t="str">
        <f t="shared" si="0"/>
        <v/>
      </c>
      <c r="T3" s="39" t="str">
        <f t="shared" si="0"/>
        <v/>
      </c>
      <c r="U3" s="39" t="str">
        <f t="shared" si="0"/>
        <v/>
      </c>
      <c r="V3" s="39" t="str">
        <f t="shared" si="0"/>
        <v>〇</v>
      </c>
      <c r="W3" s="39" t="str">
        <f t="shared" si="0"/>
        <v/>
      </c>
    </row>
    <row r="4" spans="1:23" s="1" customFormat="1" ht="18.75" customHeight="1">
      <c r="A4" s="192" t="s">
        <v>10</v>
      </c>
      <c r="B4" s="195" t="s">
        <v>26</v>
      </c>
      <c r="C4" s="7" t="s">
        <v>16</v>
      </c>
      <c r="D4" s="89"/>
      <c r="E4" s="99"/>
      <c r="F4" s="46"/>
      <c r="G4" s="8"/>
      <c r="H4" s="8"/>
      <c r="I4" s="8"/>
      <c r="J4" s="8"/>
      <c r="K4" s="8"/>
      <c r="L4" s="213"/>
      <c r="M4" s="35" t="s">
        <v>166</v>
      </c>
      <c r="N4" s="209" t="s">
        <v>167</v>
      </c>
    </row>
    <row r="5" spans="1:23" s="1" customFormat="1">
      <c r="A5" s="193"/>
      <c r="B5" s="196"/>
      <c r="C5" s="116" t="s">
        <v>13</v>
      </c>
      <c r="D5" s="90"/>
      <c r="E5" s="115"/>
      <c r="F5" s="32"/>
      <c r="G5" s="10"/>
      <c r="H5" s="10"/>
      <c r="I5" s="10"/>
      <c r="J5" s="10"/>
      <c r="K5" s="10"/>
      <c r="L5" s="214"/>
      <c r="M5" s="104"/>
      <c r="N5" s="210"/>
    </row>
    <row r="6" spans="1:23" s="1" customFormat="1">
      <c r="A6" s="193"/>
      <c r="B6" s="196"/>
      <c r="C6" s="3" t="s">
        <v>15</v>
      </c>
      <c r="D6" s="90"/>
      <c r="E6" s="115"/>
      <c r="G6" s="108"/>
      <c r="H6" s="108"/>
      <c r="I6" s="108"/>
      <c r="J6" s="57"/>
      <c r="K6" s="57"/>
      <c r="L6" s="214"/>
      <c r="M6" s="104"/>
      <c r="N6" s="210"/>
    </row>
    <row r="7" spans="1:23" s="1" customFormat="1" ht="13.5" customHeight="1">
      <c r="A7" s="193"/>
      <c r="B7" s="196"/>
      <c r="C7" s="28" t="s">
        <v>166</v>
      </c>
      <c r="D7" s="10" t="s">
        <v>192</v>
      </c>
      <c r="F7" s="10"/>
      <c r="G7" s="10"/>
      <c r="H7" s="10"/>
      <c r="I7" s="10"/>
      <c r="J7" s="10"/>
      <c r="K7" s="57"/>
      <c r="L7" s="214"/>
      <c r="M7" s="105"/>
      <c r="N7" s="211"/>
    </row>
    <row r="8" spans="1:23" s="1" customFormat="1" ht="13.5" customHeight="1">
      <c r="A8" s="193"/>
      <c r="B8" s="196"/>
      <c r="C8" s="28" t="s">
        <v>166</v>
      </c>
      <c r="D8" s="10" t="s">
        <v>193</v>
      </c>
      <c r="F8" s="10"/>
      <c r="G8" s="10"/>
      <c r="H8" s="10"/>
      <c r="I8" s="10"/>
      <c r="J8" s="10"/>
      <c r="K8" s="57"/>
      <c r="L8" s="210"/>
      <c r="M8" s="35" t="s">
        <v>166</v>
      </c>
      <c r="N8" s="210" t="s">
        <v>168</v>
      </c>
    </row>
    <row r="9" spans="1:23" s="1" customFormat="1" ht="13.5" customHeight="1">
      <c r="A9" s="193"/>
      <c r="B9" s="196"/>
      <c r="C9" s="28" t="s">
        <v>166</v>
      </c>
      <c r="D9" s="10" t="s">
        <v>194</v>
      </c>
      <c r="F9" s="10"/>
      <c r="G9" s="10"/>
      <c r="H9" s="10"/>
      <c r="I9" s="10"/>
      <c r="J9" s="10"/>
      <c r="K9" s="57"/>
      <c r="L9" s="210"/>
      <c r="M9" s="104"/>
      <c r="N9" s="210"/>
    </row>
    <row r="10" spans="1:23" s="1" customFormat="1" ht="13.5" customHeight="1">
      <c r="A10" s="193"/>
      <c r="B10" s="196"/>
      <c r="C10" s="28" t="s">
        <v>166</v>
      </c>
      <c r="D10" s="10" t="s">
        <v>863</v>
      </c>
      <c r="F10" s="10"/>
      <c r="G10" s="10"/>
      <c r="H10" s="10"/>
      <c r="I10" s="10"/>
      <c r="J10" s="10"/>
      <c r="K10" s="140"/>
      <c r="L10" s="210"/>
      <c r="M10" s="104"/>
      <c r="N10" s="210"/>
    </row>
    <row r="11" spans="1:23" s="1" customFormat="1" ht="13.5" customHeight="1">
      <c r="A11" s="193"/>
      <c r="B11" s="196"/>
      <c r="C11" s="28" t="s">
        <v>166</v>
      </c>
      <c r="D11" s="10" t="s">
        <v>195</v>
      </c>
      <c r="F11" s="10"/>
      <c r="G11" s="10"/>
      <c r="H11" s="10"/>
      <c r="I11" s="10"/>
      <c r="J11" s="10"/>
      <c r="K11" s="140"/>
      <c r="L11" s="210"/>
      <c r="M11" s="104"/>
      <c r="N11" s="210"/>
    </row>
    <row r="12" spans="1:23" s="1" customFormat="1" ht="13.5" customHeight="1">
      <c r="A12" s="193"/>
      <c r="B12" s="196"/>
      <c r="C12" s="28" t="s">
        <v>166</v>
      </c>
      <c r="D12" s="208" t="s">
        <v>196</v>
      </c>
      <c r="E12" s="208"/>
      <c r="F12" s="208"/>
      <c r="G12" s="208"/>
      <c r="H12" s="208"/>
      <c r="I12" s="208"/>
      <c r="J12" s="208"/>
      <c r="K12" s="140"/>
      <c r="L12" s="210"/>
      <c r="M12" s="104"/>
      <c r="N12" s="210"/>
    </row>
    <row r="13" spans="1:23" s="1" customFormat="1" ht="13.5" customHeight="1">
      <c r="A13" s="193"/>
      <c r="B13" s="196"/>
      <c r="C13" s="54"/>
      <c r="D13" s="208"/>
      <c r="E13" s="208"/>
      <c r="F13" s="208"/>
      <c r="G13" s="208"/>
      <c r="H13" s="208"/>
      <c r="I13" s="208"/>
      <c r="J13" s="208"/>
      <c r="K13" s="140"/>
      <c r="L13" s="210"/>
      <c r="M13" s="104"/>
      <c r="N13" s="210"/>
    </row>
    <row r="14" spans="1:23" s="1" customFormat="1" ht="13.5" customHeight="1">
      <c r="A14" s="193"/>
      <c r="B14" s="196"/>
      <c r="C14" s="28" t="s">
        <v>166</v>
      </c>
      <c r="D14" s="10" t="s">
        <v>197</v>
      </c>
      <c r="F14" s="10"/>
      <c r="G14" s="10"/>
      <c r="H14" s="10"/>
      <c r="I14" s="10"/>
      <c r="J14" s="10"/>
      <c r="K14" s="140"/>
      <c r="L14" s="210"/>
      <c r="M14" s="104"/>
      <c r="N14" s="210"/>
    </row>
    <row r="15" spans="1:23" s="1" customFormat="1" ht="13.5" customHeight="1">
      <c r="A15" s="193"/>
      <c r="B15" s="196"/>
      <c r="C15" s="28" t="s">
        <v>166</v>
      </c>
      <c r="D15" s="10" t="s">
        <v>198</v>
      </c>
      <c r="F15" s="10"/>
      <c r="G15" s="10"/>
      <c r="H15" s="10"/>
      <c r="I15" s="10"/>
      <c r="J15" s="10"/>
      <c r="K15" s="140"/>
      <c r="L15" s="210"/>
      <c r="M15" s="104"/>
      <c r="N15" s="210"/>
    </row>
    <row r="16" spans="1:23" s="1" customFormat="1">
      <c r="A16" s="198" t="s">
        <v>11</v>
      </c>
      <c r="B16" s="196"/>
      <c r="C16" s="54"/>
      <c r="D16" s="96"/>
      <c r="E16" s="90"/>
      <c r="F16" s="57" t="s">
        <v>27</v>
      </c>
      <c r="G16" s="97"/>
      <c r="H16" s="97"/>
      <c r="I16" s="97"/>
      <c r="J16" s="140"/>
      <c r="K16" s="140"/>
      <c r="L16" s="210"/>
      <c r="M16" s="104"/>
      <c r="N16" s="210"/>
    </row>
    <row r="17" spans="1:14" s="1" customFormat="1" ht="13.5" customHeight="1">
      <c r="A17" s="198"/>
      <c r="B17" s="196"/>
      <c r="C17" s="28" t="s">
        <v>166</v>
      </c>
      <c r="D17" s="10" t="s">
        <v>199</v>
      </c>
      <c r="F17" s="10"/>
      <c r="G17" s="10"/>
      <c r="H17" s="10"/>
      <c r="I17" s="10"/>
      <c r="J17" s="10"/>
      <c r="K17" s="140"/>
      <c r="L17" s="210"/>
      <c r="M17" s="104"/>
      <c r="N17" s="210"/>
    </row>
    <row r="18" spans="1:14" s="1" customFormat="1" ht="13.5" customHeight="1">
      <c r="A18" s="198"/>
      <c r="B18" s="196"/>
      <c r="C18" s="28" t="s">
        <v>166</v>
      </c>
      <c r="D18" s="10" t="s">
        <v>200</v>
      </c>
      <c r="F18" s="10"/>
      <c r="G18" s="10"/>
      <c r="H18" s="10"/>
      <c r="I18" s="10"/>
      <c r="J18" s="10"/>
      <c r="K18" s="140"/>
      <c r="L18" s="210"/>
      <c r="M18" s="104"/>
      <c r="N18" s="210"/>
    </row>
    <row r="19" spans="1:14" s="1" customFormat="1" ht="13.5" customHeight="1">
      <c r="A19" s="198"/>
      <c r="B19" s="196"/>
      <c r="C19" s="28" t="s">
        <v>166</v>
      </c>
      <c r="D19" s="10" t="s">
        <v>201</v>
      </c>
      <c r="F19" s="10"/>
      <c r="G19" s="10"/>
      <c r="H19" s="10"/>
      <c r="I19" s="10"/>
      <c r="J19" s="10"/>
      <c r="K19" s="140"/>
      <c r="L19" s="210"/>
      <c r="M19" s="104"/>
      <c r="N19" s="210"/>
    </row>
    <row r="20" spans="1:14" s="1" customFormat="1" ht="13.5" customHeight="1">
      <c r="A20" s="198"/>
      <c r="B20" s="196"/>
      <c r="C20" s="28" t="s">
        <v>166</v>
      </c>
      <c r="D20" s="10" t="s">
        <v>202</v>
      </c>
      <c r="F20" s="10"/>
      <c r="G20" s="10"/>
      <c r="H20" s="10"/>
      <c r="I20" s="10"/>
      <c r="J20" s="10"/>
      <c r="K20" s="140"/>
      <c r="L20" s="210"/>
      <c r="M20" s="104"/>
      <c r="N20" s="210"/>
    </row>
    <row r="21" spans="1:14" s="1" customFormat="1" ht="13.5" customHeight="1">
      <c r="A21" s="198"/>
      <c r="B21" s="196"/>
      <c r="C21" s="28" t="s">
        <v>166</v>
      </c>
      <c r="D21" s="10" t="s">
        <v>203</v>
      </c>
      <c r="F21" s="10"/>
      <c r="G21" s="10"/>
      <c r="H21" s="10"/>
      <c r="I21" s="10"/>
      <c r="J21" s="10"/>
      <c r="K21" s="140"/>
      <c r="L21" s="210"/>
      <c r="M21" s="104"/>
      <c r="N21" s="210"/>
    </row>
    <row r="22" spans="1:14" s="1" customFormat="1" ht="13.5" customHeight="1">
      <c r="A22" s="198"/>
      <c r="B22" s="196"/>
      <c r="C22" s="28" t="s">
        <v>166</v>
      </c>
      <c r="D22" s="10" t="s">
        <v>204</v>
      </c>
      <c r="F22" s="10"/>
      <c r="G22" s="10"/>
      <c r="H22" s="10"/>
      <c r="I22" s="10"/>
      <c r="J22" s="10"/>
      <c r="K22" s="140"/>
      <c r="L22" s="210"/>
      <c r="M22" s="104"/>
      <c r="N22" s="210"/>
    </row>
    <row r="23" spans="1:14" s="1" customFormat="1">
      <c r="A23" s="198"/>
      <c r="B23" s="196"/>
      <c r="C23" s="54"/>
      <c r="D23" s="90"/>
      <c r="E23" s="90"/>
      <c r="F23" s="57" t="s">
        <v>145</v>
      </c>
      <c r="G23" s="97"/>
      <c r="H23" s="97"/>
      <c r="I23" s="97"/>
      <c r="J23" s="140"/>
      <c r="K23" s="140"/>
      <c r="L23" s="210"/>
      <c r="M23" s="104"/>
      <c r="N23" s="210"/>
    </row>
    <row r="24" spans="1:14" s="1" customFormat="1" ht="13.5" customHeight="1">
      <c r="A24" s="198"/>
      <c r="B24" s="196"/>
      <c r="C24" s="28" t="s">
        <v>166</v>
      </c>
      <c r="D24" s="10" t="s">
        <v>205</v>
      </c>
      <c r="F24" s="10"/>
      <c r="G24" s="10"/>
      <c r="H24" s="10"/>
      <c r="I24" s="10"/>
      <c r="J24" s="10"/>
      <c r="K24" s="140"/>
      <c r="L24" s="210"/>
      <c r="M24" s="104"/>
      <c r="N24" s="210"/>
    </row>
    <row r="25" spans="1:14" s="1" customFormat="1" ht="13.5" customHeight="1">
      <c r="A25" s="198"/>
      <c r="B25" s="196"/>
      <c r="C25" s="28" t="s">
        <v>166</v>
      </c>
      <c r="D25" s="10" t="s">
        <v>864</v>
      </c>
      <c r="F25" s="10"/>
      <c r="G25" s="10"/>
      <c r="H25" s="10"/>
      <c r="I25" s="10"/>
      <c r="J25" s="10"/>
      <c r="K25" s="140"/>
      <c r="L25" s="210"/>
      <c r="M25" s="104"/>
      <c r="N25" s="210"/>
    </row>
    <row r="26" spans="1:14" s="1" customFormat="1" ht="13.5" customHeight="1">
      <c r="A26" s="198"/>
      <c r="B26" s="196"/>
      <c r="C26" s="28" t="s">
        <v>166</v>
      </c>
      <c r="D26" s="10" t="s">
        <v>206</v>
      </c>
      <c r="F26" s="10"/>
      <c r="G26" s="10"/>
      <c r="H26" s="10"/>
      <c r="I26" s="10"/>
      <c r="J26" s="10"/>
      <c r="K26" s="140"/>
      <c r="L26" s="210"/>
      <c r="M26" s="104"/>
      <c r="N26" s="210"/>
    </row>
    <row r="27" spans="1:14" s="1" customFormat="1" ht="13.5" customHeight="1">
      <c r="A27" s="198"/>
      <c r="B27" s="196"/>
      <c r="C27" s="28" t="s">
        <v>166</v>
      </c>
      <c r="D27" s="10" t="s">
        <v>207</v>
      </c>
      <c r="F27" s="10"/>
      <c r="G27" s="10"/>
      <c r="H27" s="10"/>
      <c r="I27" s="10"/>
      <c r="J27" s="10"/>
      <c r="K27" s="140"/>
      <c r="L27" s="210"/>
      <c r="M27" s="104"/>
      <c r="N27" s="210"/>
    </row>
    <row r="28" spans="1:14" s="1" customFormat="1" ht="13.5" customHeight="1">
      <c r="A28" s="198"/>
      <c r="B28" s="196"/>
      <c r="C28" s="28" t="s">
        <v>166</v>
      </c>
      <c r="D28" s="10" t="s">
        <v>208</v>
      </c>
      <c r="F28" s="10"/>
      <c r="G28" s="10"/>
      <c r="H28" s="10"/>
      <c r="I28" s="10"/>
      <c r="J28" s="10"/>
      <c r="K28" s="140"/>
      <c r="L28" s="210"/>
      <c r="M28" s="104"/>
      <c r="N28" s="210"/>
    </row>
    <row r="29" spans="1:14" s="1" customFormat="1" ht="13.5" customHeight="1">
      <c r="A29" s="198"/>
      <c r="B29" s="196"/>
      <c r="C29" s="28" t="s">
        <v>166</v>
      </c>
      <c r="D29" s="10" t="s">
        <v>209</v>
      </c>
      <c r="F29" s="10"/>
      <c r="G29" s="10"/>
      <c r="H29" s="10"/>
      <c r="I29" s="10"/>
      <c r="J29" s="10"/>
      <c r="K29" s="140"/>
      <c r="L29" s="210"/>
      <c r="M29" s="104"/>
      <c r="N29" s="210"/>
    </row>
    <row r="30" spans="1:14" s="1" customFormat="1" ht="13.5" customHeight="1">
      <c r="A30" s="198"/>
      <c r="B30" s="196"/>
      <c r="C30" s="28" t="s">
        <v>166</v>
      </c>
      <c r="D30" s="10" t="s">
        <v>210</v>
      </c>
      <c r="F30" s="10"/>
      <c r="G30" s="10"/>
      <c r="H30" s="10"/>
      <c r="I30" s="10"/>
      <c r="J30" s="10"/>
      <c r="K30" s="140"/>
      <c r="L30" s="210"/>
      <c r="M30" s="104"/>
      <c r="N30" s="210"/>
    </row>
    <row r="31" spans="1:14" s="1" customFormat="1" ht="13.5" customHeight="1">
      <c r="A31" s="212"/>
      <c r="B31" s="197"/>
      <c r="C31" s="42" t="s">
        <v>166</v>
      </c>
      <c r="D31" s="25" t="s">
        <v>211</v>
      </c>
      <c r="E31" s="25"/>
      <c r="F31" s="25"/>
      <c r="G31" s="25"/>
      <c r="H31" s="25"/>
      <c r="I31" s="25"/>
      <c r="J31" s="25"/>
      <c r="K31" s="146"/>
      <c r="L31" s="211"/>
      <c r="M31" s="105"/>
      <c r="N31" s="211"/>
    </row>
    <row r="32" spans="1:14" s="1" customFormat="1">
      <c r="A32" s="2" t="s">
        <v>24</v>
      </c>
      <c r="B32" s="3"/>
      <c r="C32" s="3"/>
      <c r="D32" s="3"/>
      <c r="E32" s="3"/>
      <c r="F32" s="3"/>
      <c r="G32" s="3"/>
      <c r="H32" s="3"/>
      <c r="I32" s="3"/>
      <c r="J32" s="3"/>
      <c r="K32" s="3"/>
      <c r="L32" s="3"/>
      <c r="M32" s="3"/>
      <c r="N32" s="22"/>
    </row>
    <row r="33" spans="1:14" s="1" customFormat="1" ht="19.5">
      <c r="A33" s="3" t="s">
        <v>0</v>
      </c>
      <c r="B33" s="3"/>
      <c r="C33" s="3"/>
      <c r="D33" s="3"/>
      <c r="E33" s="3"/>
      <c r="F33" s="3"/>
      <c r="G33" s="3"/>
      <c r="H33" s="4" t="s">
        <v>943</v>
      </c>
      <c r="I33" s="3"/>
      <c r="J33" s="3"/>
      <c r="K33" s="3"/>
      <c r="L33" s="3"/>
      <c r="M33" s="3"/>
      <c r="N33" s="6" t="str">
        <f>N2</f>
        <v>（主任監督員）</v>
      </c>
    </row>
    <row r="34" spans="1:14" s="1" customFormat="1" ht="18.75" customHeight="1">
      <c r="A34" s="5" t="s">
        <v>1</v>
      </c>
      <c r="B34" s="5" t="s">
        <v>2</v>
      </c>
      <c r="C34" s="201" t="s">
        <v>3</v>
      </c>
      <c r="D34" s="202"/>
      <c r="E34" s="202"/>
      <c r="F34" s="202"/>
      <c r="G34" s="203"/>
      <c r="H34" s="204" t="s">
        <v>5</v>
      </c>
      <c r="I34" s="205"/>
      <c r="J34" s="5" t="s">
        <v>7</v>
      </c>
      <c r="K34" s="204" t="s">
        <v>8</v>
      </c>
      <c r="L34" s="205"/>
      <c r="M34" s="204" t="s">
        <v>9</v>
      </c>
      <c r="N34" s="205"/>
    </row>
    <row r="35" spans="1:14" s="1" customFormat="1">
      <c r="A35" s="192" t="s">
        <v>10</v>
      </c>
      <c r="B35" s="195" t="s">
        <v>26</v>
      </c>
      <c r="C35" s="57" t="s">
        <v>28</v>
      </c>
      <c r="D35" s="90"/>
      <c r="E35" s="90"/>
      <c r="G35" s="3"/>
      <c r="H35" s="3"/>
      <c r="I35" s="3"/>
      <c r="J35" s="8"/>
      <c r="K35" s="8"/>
      <c r="L35" s="209"/>
      <c r="M35" s="103"/>
      <c r="N35" s="209"/>
    </row>
    <row r="36" spans="1:14" s="1" customFormat="1" ht="13.5" customHeight="1">
      <c r="A36" s="193"/>
      <c r="B36" s="196"/>
      <c r="C36" s="28" t="s">
        <v>166</v>
      </c>
      <c r="D36" s="10" t="s">
        <v>212</v>
      </c>
      <c r="F36" s="10"/>
      <c r="G36" s="10"/>
      <c r="H36" s="10"/>
      <c r="I36" s="10"/>
      <c r="J36" s="10"/>
      <c r="K36" s="148"/>
      <c r="L36" s="210"/>
      <c r="M36" s="104"/>
      <c r="N36" s="210"/>
    </row>
    <row r="37" spans="1:14" s="1" customFormat="1" ht="13.5" customHeight="1">
      <c r="A37" s="193"/>
      <c r="B37" s="196"/>
      <c r="C37" s="28" t="s">
        <v>166</v>
      </c>
      <c r="D37" s="10" t="s">
        <v>213</v>
      </c>
      <c r="E37" s="10"/>
      <c r="G37" s="10"/>
      <c r="H37" s="10"/>
      <c r="I37" s="10"/>
      <c r="J37" s="10"/>
      <c r="K37" s="148"/>
      <c r="L37" s="210"/>
      <c r="M37" s="104"/>
      <c r="N37" s="210"/>
    </row>
    <row r="38" spans="1:14" s="1" customFormat="1" ht="13.5" customHeight="1">
      <c r="A38" s="193"/>
      <c r="B38" s="196"/>
      <c r="C38" s="28" t="s">
        <v>166</v>
      </c>
      <c r="D38" s="10" t="s">
        <v>214</v>
      </c>
      <c r="E38" s="10"/>
      <c r="G38" s="10"/>
      <c r="H38" s="10"/>
      <c r="I38" s="10"/>
      <c r="J38" s="10"/>
      <c r="K38" s="148"/>
      <c r="L38" s="210"/>
      <c r="M38" s="104"/>
      <c r="N38" s="210"/>
    </row>
    <row r="39" spans="1:14" s="1" customFormat="1" ht="13.5" customHeight="1">
      <c r="A39" s="193"/>
      <c r="B39" s="196"/>
      <c r="C39" s="28" t="s">
        <v>166</v>
      </c>
      <c r="D39" s="10" t="s">
        <v>215</v>
      </c>
      <c r="E39" s="10"/>
      <c r="G39" s="10"/>
      <c r="H39" s="10"/>
      <c r="I39" s="10"/>
      <c r="J39" s="10"/>
      <c r="K39" s="140"/>
      <c r="L39" s="210"/>
      <c r="M39" s="104"/>
      <c r="N39" s="210"/>
    </row>
    <row r="40" spans="1:14" s="1" customFormat="1" ht="13.5" customHeight="1">
      <c r="A40" s="193"/>
      <c r="B40" s="196"/>
      <c r="C40" s="28" t="s">
        <v>166</v>
      </c>
      <c r="D40" s="10" t="s">
        <v>216</v>
      </c>
      <c r="E40" s="10"/>
      <c r="G40" s="10"/>
      <c r="H40" s="10"/>
      <c r="I40" s="10"/>
      <c r="J40" s="10"/>
      <c r="K40" s="140"/>
      <c r="L40" s="210"/>
      <c r="M40" s="104"/>
      <c r="N40" s="210"/>
    </row>
    <row r="41" spans="1:14" s="1" customFormat="1" ht="13.5" customHeight="1">
      <c r="A41" s="193"/>
      <c r="B41" s="196"/>
      <c r="C41" s="28" t="s">
        <v>166</v>
      </c>
      <c r="D41" s="10" t="s">
        <v>217</v>
      </c>
      <c r="E41" s="10"/>
      <c r="G41" s="10"/>
      <c r="H41" s="10"/>
      <c r="I41" s="10"/>
      <c r="J41" s="10"/>
      <c r="K41" s="140"/>
      <c r="L41" s="210"/>
      <c r="M41" s="104"/>
      <c r="N41" s="210"/>
    </row>
    <row r="42" spans="1:14" s="1" customFormat="1" ht="13.5" customHeight="1">
      <c r="A42" s="193"/>
      <c r="B42" s="196"/>
      <c r="C42" s="28" t="s">
        <v>166</v>
      </c>
      <c r="D42" s="10" t="s">
        <v>218</v>
      </c>
      <c r="E42" s="10"/>
      <c r="G42" s="10"/>
      <c r="H42" s="10"/>
      <c r="I42" s="10"/>
      <c r="J42" s="10"/>
      <c r="K42" s="140"/>
      <c r="L42" s="210"/>
      <c r="M42" s="104"/>
      <c r="N42" s="210"/>
    </row>
    <row r="43" spans="1:14" s="1" customFormat="1" ht="13.5" customHeight="1">
      <c r="A43" s="193"/>
      <c r="B43" s="196"/>
      <c r="C43" s="28" t="s">
        <v>166</v>
      </c>
      <c r="D43" s="10" t="s">
        <v>219</v>
      </c>
      <c r="E43" s="10"/>
      <c r="G43" s="10"/>
      <c r="H43" s="10"/>
      <c r="I43" s="10"/>
      <c r="J43" s="10"/>
      <c r="K43" s="57"/>
      <c r="L43" s="210"/>
      <c r="M43" s="104"/>
      <c r="N43" s="210"/>
    </row>
    <row r="44" spans="1:14" s="1" customFormat="1" ht="13.5" customHeight="1">
      <c r="A44" s="193"/>
      <c r="B44" s="196"/>
      <c r="C44" s="28" t="s">
        <v>166</v>
      </c>
      <c r="D44" s="10" t="s">
        <v>220</v>
      </c>
      <c r="E44" s="10"/>
      <c r="G44" s="10"/>
      <c r="H44" s="10"/>
      <c r="I44" s="10"/>
      <c r="J44" s="10"/>
      <c r="K44" s="57"/>
      <c r="L44" s="210"/>
      <c r="M44" s="104"/>
      <c r="N44" s="210"/>
    </row>
    <row r="45" spans="1:14" s="1" customFormat="1" ht="18.75" customHeight="1">
      <c r="A45" s="193"/>
      <c r="B45" s="196"/>
      <c r="C45" s="104"/>
      <c r="D45" s="96"/>
      <c r="E45" s="88"/>
      <c r="F45" s="98"/>
      <c r="G45" s="97"/>
      <c r="H45" s="40" t="s">
        <v>181</v>
      </c>
      <c r="I45" s="40"/>
      <c r="J45" s="41" t="s">
        <v>183</v>
      </c>
      <c r="K45" s="57"/>
      <c r="L45" s="210"/>
      <c r="M45" s="104"/>
      <c r="N45" s="210"/>
    </row>
    <row r="46" spans="1:14" s="1" customFormat="1">
      <c r="A46" s="193"/>
      <c r="B46" s="196"/>
      <c r="C46" s="104"/>
      <c r="D46" s="90"/>
      <c r="E46" s="90"/>
      <c r="F46" s="10" t="s">
        <v>22</v>
      </c>
      <c r="G46" s="108"/>
      <c r="H46" s="6">
        <f>Q51</f>
        <v>0</v>
      </c>
      <c r="I46" s="6"/>
      <c r="J46" s="47">
        <f>U51</f>
        <v>0</v>
      </c>
      <c r="K46" s="57"/>
      <c r="L46" s="210"/>
      <c r="M46" s="104"/>
      <c r="N46" s="210"/>
    </row>
    <row r="47" spans="1:14" s="1" customFormat="1">
      <c r="A47" s="198" t="s">
        <v>11</v>
      </c>
      <c r="B47" s="196"/>
      <c r="C47" s="104"/>
      <c r="D47" s="90"/>
      <c r="E47" s="90"/>
      <c r="F47" s="10" t="s">
        <v>141</v>
      </c>
      <c r="G47" s="108"/>
      <c r="H47" s="108"/>
      <c r="I47" s="108"/>
      <c r="J47" s="57"/>
      <c r="K47" s="57"/>
      <c r="L47" s="210"/>
      <c r="M47" s="104"/>
      <c r="N47" s="210"/>
    </row>
    <row r="48" spans="1:14" s="1" customFormat="1">
      <c r="A48" s="198"/>
      <c r="B48" s="196"/>
      <c r="C48" s="104"/>
      <c r="D48" s="90"/>
      <c r="E48" s="90"/>
      <c r="F48" s="10" t="s">
        <v>142</v>
      </c>
      <c r="G48" s="108"/>
      <c r="H48" s="108"/>
      <c r="I48" s="108"/>
      <c r="J48" s="57"/>
      <c r="K48" s="57"/>
      <c r="L48" s="210"/>
      <c r="M48" s="104"/>
      <c r="N48" s="210"/>
    </row>
    <row r="49" spans="1:25" s="1" customFormat="1">
      <c r="A49" s="198"/>
      <c r="B49" s="196"/>
      <c r="C49" s="104"/>
      <c r="D49" s="90"/>
      <c r="E49" s="90"/>
      <c r="F49" s="24" t="s">
        <v>858</v>
      </c>
      <c r="G49" s="108"/>
      <c r="H49" s="108"/>
      <c r="I49" s="108"/>
      <c r="J49" s="57"/>
      <c r="K49" s="57"/>
      <c r="L49" s="210"/>
      <c r="M49" s="104"/>
      <c r="N49" s="210"/>
    </row>
    <row r="50" spans="1:25" s="1" customFormat="1">
      <c r="A50" s="198"/>
      <c r="B50" s="196"/>
      <c r="C50" s="104"/>
      <c r="D50" s="90"/>
      <c r="E50" s="90"/>
      <c r="F50" s="10" t="s">
        <v>859</v>
      </c>
      <c r="G50" s="108"/>
      <c r="H50" s="108"/>
      <c r="I50" s="108"/>
      <c r="J50" s="57"/>
      <c r="K50" s="57"/>
      <c r="L50" s="210"/>
      <c r="M50" s="104"/>
      <c r="N50" s="210"/>
      <c r="P50" s="36"/>
      <c r="Q50" s="36"/>
      <c r="R50" s="36"/>
      <c r="S50" s="36"/>
      <c r="T50" s="36"/>
      <c r="U50" s="36"/>
      <c r="V50" s="36"/>
      <c r="W50" s="36"/>
      <c r="X50" s="37" t="s">
        <v>176</v>
      </c>
      <c r="Y50" s="36"/>
    </row>
    <row r="51" spans="1:25" s="1" customFormat="1">
      <c r="A51" s="198"/>
      <c r="B51" s="196"/>
      <c r="C51" s="104"/>
      <c r="D51" s="90"/>
      <c r="E51" s="90"/>
      <c r="F51" s="10" t="str">
        <f>"評価値＝(　"&amp;TEXT(Q51+S51*0.5,"0.0")&amp;"　)評価数／(　"&amp;TEXT(Q51+S51+U51,"0.0")&amp;"　)対象評価項目数＝（　"&amp;TEXT(X51,0)&amp;"　）％"</f>
        <v>評価値＝(　0.0　)評価数／(　0.0　)対象評価項目数＝（　0　）％</v>
      </c>
      <c r="G51" s="9"/>
      <c r="H51" s="9"/>
      <c r="I51" s="9"/>
      <c r="J51" s="10"/>
      <c r="K51" s="10"/>
      <c r="L51" s="210"/>
      <c r="M51" s="104"/>
      <c r="N51" s="210"/>
      <c r="P51" s="36" t="s">
        <v>179</v>
      </c>
      <c r="Q51" s="37">
        <f>COUNTIF(C36:C44,"〇")+COUNTIF(C7:C31,"〇")</f>
        <v>0</v>
      </c>
      <c r="R51" s="36" t="s">
        <v>180</v>
      </c>
      <c r="S51" s="37">
        <f>COUNTIF(C36:C44,"△")+COUNTIF(C7:C31,"△")</f>
        <v>0</v>
      </c>
      <c r="T51" s="36" t="s">
        <v>177</v>
      </c>
      <c r="U51" s="37">
        <f>COUNTIF(C36:C44,"×")+COUNTIF(C7:C31,"×")</f>
        <v>0</v>
      </c>
      <c r="V51" s="36" t="s">
        <v>178</v>
      </c>
      <c r="W51" s="38">
        <f>IF(Q51+S51+U51=0,0,ROUND((Q51+S51*0.5)/(Q51+S51+U51),3))</f>
        <v>0</v>
      </c>
      <c r="X51" s="36">
        <f>IF(W51="","",ROUND(W51*100,1))</f>
        <v>0</v>
      </c>
      <c r="Y51" s="39" t="str">
        <f>IF(X51&lt;60,"d",IF(X51&lt;80,"c",IF(X51&lt;90,"b","a")))</f>
        <v>d</v>
      </c>
    </row>
    <row r="52" spans="1:25" s="1" customFormat="1">
      <c r="A52" s="198"/>
      <c r="B52" s="196"/>
      <c r="C52" s="104"/>
      <c r="D52" s="90"/>
      <c r="E52" s="90"/>
      <c r="F52" s="10" t="s">
        <v>21</v>
      </c>
      <c r="G52" s="143"/>
      <c r="H52" s="143"/>
      <c r="I52" s="3"/>
      <c r="J52" s="3"/>
      <c r="K52" s="33"/>
      <c r="L52" s="210"/>
      <c r="M52" s="104"/>
      <c r="N52" s="210"/>
    </row>
    <row r="53" spans="1:25" s="1" customFormat="1">
      <c r="A53" s="198"/>
      <c r="B53" s="196"/>
      <c r="C53" s="104"/>
      <c r="D53" s="90"/>
      <c r="E53" s="90"/>
      <c r="F53" s="10" t="s">
        <v>848</v>
      </c>
      <c r="G53" s="9"/>
      <c r="H53" s="9"/>
      <c r="I53" s="9"/>
      <c r="J53" s="10"/>
      <c r="K53" s="10"/>
      <c r="L53" s="210"/>
      <c r="M53" s="104"/>
      <c r="N53" s="210"/>
    </row>
    <row r="54" spans="1:25" s="1" customFormat="1">
      <c r="A54" s="198"/>
      <c r="B54" s="196"/>
      <c r="C54" s="104"/>
      <c r="D54" s="90"/>
      <c r="E54" s="90"/>
      <c r="F54" s="10" t="s">
        <v>849</v>
      </c>
      <c r="G54" s="143"/>
      <c r="H54" s="143"/>
      <c r="I54" s="108"/>
      <c r="J54" s="57"/>
      <c r="K54" s="57"/>
      <c r="L54" s="210"/>
      <c r="M54" s="104"/>
      <c r="N54" s="210"/>
    </row>
    <row r="55" spans="1:25" s="1" customFormat="1">
      <c r="A55" s="198"/>
      <c r="B55" s="196"/>
      <c r="C55" s="104"/>
      <c r="D55" s="90"/>
      <c r="E55" s="90"/>
      <c r="F55" s="10" t="s">
        <v>850</v>
      </c>
      <c r="G55" s="143"/>
      <c r="H55" s="143"/>
      <c r="I55" s="108"/>
      <c r="J55" s="57"/>
      <c r="K55" s="57"/>
      <c r="L55" s="210"/>
      <c r="M55" s="104"/>
      <c r="N55" s="210"/>
    </row>
    <row r="56" spans="1:25" s="1" customFormat="1">
      <c r="A56" s="198"/>
      <c r="B56" s="196"/>
      <c r="C56" s="104"/>
      <c r="D56" s="90"/>
      <c r="E56" s="90"/>
      <c r="F56" s="10"/>
      <c r="G56" s="143"/>
      <c r="H56" s="143"/>
      <c r="I56" s="108"/>
      <c r="J56" s="57"/>
      <c r="K56" s="57"/>
      <c r="L56" s="210"/>
      <c r="M56" s="104"/>
      <c r="N56" s="210"/>
    </row>
    <row r="57" spans="1:25" s="1" customFormat="1">
      <c r="A57" s="198"/>
      <c r="B57" s="196"/>
      <c r="C57" s="104"/>
      <c r="D57" s="90"/>
      <c r="E57" s="90"/>
      <c r="F57" s="10" t="s">
        <v>23</v>
      </c>
      <c r="G57" s="9"/>
      <c r="H57" s="9"/>
      <c r="I57" s="9"/>
      <c r="J57" s="10"/>
      <c r="K57" s="10"/>
      <c r="L57" s="210"/>
      <c r="M57" s="104"/>
      <c r="N57" s="210"/>
    </row>
    <row r="58" spans="1:25" s="1" customFormat="1">
      <c r="A58" s="198"/>
      <c r="B58" s="196"/>
      <c r="C58" s="104"/>
      <c r="D58" s="90"/>
      <c r="E58" s="90"/>
      <c r="F58" s="10"/>
      <c r="G58" s="108"/>
      <c r="H58" s="108"/>
      <c r="I58" s="108"/>
      <c r="J58" s="57"/>
      <c r="K58" s="57"/>
      <c r="L58" s="210"/>
      <c r="M58" s="104"/>
      <c r="N58" s="210"/>
    </row>
    <row r="59" spans="1:25" s="1" customFormat="1">
      <c r="A59" s="212"/>
      <c r="B59" s="197"/>
      <c r="C59" s="105"/>
      <c r="D59" s="94"/>
      <c r="E59" s="94"/>
      <c r="F59" s="26"/>
      <c r="G59" s="13"/>
      <c r="H59" s="13"/>
      <c r="I59" s="13"/>
      <c r="J59" s="13"/>
      <c r="K59" s="13"/>
      <c r="L59" s="211"/>
      <c r="M59" s="105"/>
      <c r="N59" s="211"/>
    </row>
  </sheetData>
  <mergeCells count="23">
    <mergeCell ref="K3:L3"/>
    <mergeCell ref="M3:N3"/>
    <mergeCell ref="A4:A15"/>
    <mergeCell ref="B4:B31"/>
    <mergeCell ref="L4:L7"/>
    <mergeCell ref="N4:N7"/>
    <mergeCell ref="L8:L31"/>
    <mergeCell ref="C3:G3"/>
    <mergeCell ref="H3:I3"/>
    <mergeCell ref="K34:L34"/>
    <mergeCell ref="M34:N34"/>
    <mergeCell ref="N35:N38"/>
    <mergeCell ref="A16:A31"/>
    <mergeCell ref="N8:N31"/>
    <mergeCell ref="C34:G34"/>
    <mergeCell ref="H34:I34"/>
    <mergeCell ref="D12:J13"/>
    <mergeCell ref="L39:L59"/>
    <mergeCell ref="A35:A46"/>
    <mergeCell ref="B35:B59"/>
    <mergeCell ref="L35:L38"/>
    <mergeCell ref="N39:N59"/>
    <mergeCell ref="A47:A59"/>
  </mergeCells>
  <phoneticPr fontId="1"/>
  <dataValidations count="2">
    <dataValidation type="list" allowBlank="1" showInputMessage="1" showErrorMessage="1" sqref="M8 M4">
      <formula1>"・,〇"</formula1>
    </dataValidation>
    <dataValidation type="list" allowBlank="1" showInputMessage="1" showErrorMessage="1" sqref="C7:C12 C14:C15 C17:C22 C24:C31 C36:C44">
      <formula1>"・,〇,×"</formula1>
    </dataValidation>
  </dataValidations>
  <pageMargins left="0.7" right="0.7" top="0.75" bottom="0.75" header="0.3" footer="0.3"/>
  <pageSetup paperSize="9" scale="99" orientation="landscape" r:id="rId1"/>
  <rowBreaks count="1" manualBreakCount="1">
    <brk id="31"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view="pageBreakPreview" topLeftCell="A43" zoomScaleNormal="140" zoomScaleSheetLayoutView="100" workbookViewId="0">
      <selection activeCell="H30" sqref="H30"/>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29</v>
      </c>
      <c r="B1" s="3"/>
      <c r="C1" s="3"/>
      <c r="D1" s="3"/>
      <c r="E1" s="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
      <c r="D2" s="3"/>
      <c r="E2" s="3"/>
      <c r="F2" s="3"/>
      <c r="G2" s="3"/>
      <c r="H2" s="4" t="s">
        <v>943</v>
      </c>
      <c r="I2" s="3"/>
      <c r="J2" s="3"/>
      <c r="K2" s="3"/>
      <c r="L2" s="33"/>
      <c r="M2" s="33"/>
      <c r="N2" s="6" t="s">
        <v>844</v>
      </c>
      <c r="P2" s="39" t="str">
        <f>IF(OR(M4="〇",M8="〇"),"e",IF(OR(K4="〇",K8="〇"),"d",Y43))</f>
        <v>d</v>
      </c>
      <c r="Q2" s="39" t="str">
        <f>IF($P2=Q1,"〇","")</f>
        <v/>
      </c>
      <c r="R2" s="39" t="str">
        <f t="shared" ref="R2:U2" si="0">IF($P2=R1,"〇","")</f>
        <v/>
      </c>
      <c r="S2" s="39" t="str">
        <f t="shared" si="0"/>
        <v/>
      </c>
      <c r="T2" s="39" t="str">
        <f t="shared" si="0"/>
        <v/>
      </c>
      <c r="U2" s="39" t="str">
        <f t="shared" si="0"/>
        <v/>
      </c>
      <c r="V2" s="39" t="str">
        <f>IF($P2=V1,"〇","")</f>
        <v>〇</v>
      </c>
      <c r="W2" s="39" t="str">
        <f t="shared" ref="W2" si="1">IF($P2=W1,"〇","")</f>
        <v/>
      </c>
    </row>
    <row r="3" spans="1:23" s="1" customFormat="1" ht="18.75" customHeight="1">
      <c r="A3" s="5" t="s">
        <v>1</v>
      </c>
      <c r="B3" s="5" t="s">
        <v>2</v>
      </c>
      <c r="C3" s="201" t="s">
        <v>3</v>
      </c>
      <c r="D3" s="202"/>
      <c r="E3" s="202"/>
      <c r="F3" s="202"/>
      <c r="G3" s="203"/>
      <c r="H3" s="204" t="s">
        <v>5</v>
      </c>
      <c r="I3" s="205"/>
      <c r="J3" s="86" t="s">
        <v>7</v>
      </c>
      <c r="K3" s="204" t="s">
        <v>8</v>
      </c>
      <c r="L3" s="205"/>
      <c r="M3" s="204" t="s">
        <v>9</v>
      </c>
      <c r="N3" s="205"/>
    </row>
    <row r="4" spans="1:23" s="1" customFormat="1" ht="18.75" customHeight="1">
      <c r="A4" s="192" t="s">
        <v>10</v>
      </c>
      <c r="B4" s="195" t="s">
        <v>30</v>
      </c>
      <c r="C4" s="216" t="s">
        <v>16</v>
      </c>
      <c r="D4" s="217"/>
      <c r="E4" s="217"/>
      <c r="F4" s="217"/>
      <c r="G4" s="217"/>
      <c r="H4" s="217"/>
      <c r="I4" s="217"/>
      <c r="J4" s="217"/>
      <c r="K4" s="140"/>
      <c r="L4" s="214"/>
      <c r="M4" s="80" t="s">
        <v>166</v>
      </c>
      <c r="N4" s="209" t="s">
        <v>167</v>
      </c>
    </row>
    <row r="5" spans="1:23" s="1" customFormat="1">
      <c r="A5" s="193"/>
      <c r="B5" s="196"/>
      <c r="C5" s="2" t="s">
        <v>13</v>
      </c>
      <c r="D5" s="90"/>
      <c r="E5" s="90"/>
      <c r="G5" s="9"/>
      <c r="H5" s="9"/>
      <c r="I5" s="9"/>
      <c r="J5" s="10"/>
      <c r="K5" s="140"/>
      <c r="L5" s="214"/>
      <c r="M5" s="141"/>
      <c r="N5" s="210"/>
    </row>
    <row r="6" spans="1:23" s="1" customFormat="1">
      <c r="A6" s="193"/>
      <c r="B6" s="215"/>
      <c r="C6" s="154" t="s">
        <v>15</v>
      </c>
      <c r="D6" s="90"/>
      <c r="E6" s="90"/>
      <c r="G6" s="108"/>
      <c r="H6" s="108"/>
      <c r="I6" s="108"/>
      <c r="J6" s="57"/>
      <c r="K6" s="140"/>
      <c r="L6" s="214"/>
      <c r="M6" s="141"/>
      <c r="N6" s="210"/>
    </row>
    <row r="7" spans="1:23" s="1" customFormat="1" ht="13.5" customHeight="1">
      <c r="A7" s="193"/>
      <c r="B7" s="196"/>
      <c r="C7" s="28" t="s">
        <v>166</v>
      </c>
      <c r="D7" s="10" t="s">
        <v>221</v>
      </c>
      <c r="E7" s="10"/>
      <c r="G7" s="10"/>
      <c r="H7" s="10"/>
      <c r="I7" s="10"/>
      <c r="J7" s="10"/>
      <c r="K7" s="140"/>
      <c r="L7" s="214"/>
      <c r="M7" s="142"/>
      <c r="N7" s="211"/>
    </row>
    <row r="8" spans="1:23" s="1" customFormat="1" ht="13.5" customHeight="1">
      <c r="A8" s="193"/>
      <c r="B8" s="196"/>
      <c r="C8" s="28" t="s">
        <v>166</v>
      </c>
      <c r="D8" s="10" t="s">
        <v>222</v>
      </c>
      <c r="E8" s="10"/>
      <c r="G8" s="10"/>
      <c r="H8" s="10"/>
      <c r="I8" s="10"/>
      <c r="J8" s="10"/>
      <c r="K8" s="140"/>
      <c r="L8" s="214"/>
      <c r="M8" s="80" t="s">
        <v>166</v>
      </c>
      <c r="N8" s="209" t="s">
        <v>168</v>
      </c>
    </row>
    <row r="9" spans="1:23" s="1" customFormat="1" ht="13.5" customHeight="1">
      <c r="A9" s="193"/>
      <c r="B9" s="196"/>
      <c r="C9" s="28" t="s">
        <v>166</v>
      </c>
      <c r="D9" s="10" t="s">
        <v>223</v>
      </c>
      <c r="E9" s="10"/>
      <c r="G9" s="10"/>
      <c r="H9" s="10"/>
      <c r="I9" s="10"/>
      <c r="J9" s="10"/>
      <c r="K9" s="140"/>
      <c r="L9" s="214"/>
      <c r="M9" s="141"/>
      <c r="N9" s="210"/>
    </row>
    <row r="10" spans="1:23" s="1" customFormat="1" ht="13.5" customHeight="1">
      <c r="A10" s="193"/>
      <c r="B10" s="196"/>
      <c r="C10" s="28" t="s">
        <v>166</v>
      </c>
      <c r="D10" s="10" t="s">
        <v>224</v>
      </c>
      <c r="E10" s="10"/>
      <c r="G10" s="10"/>
      <c r="H10" s="10"/>
      <c r="I10" s="10"/>
      <c r="J10" s="10"/>
      <c r="K10" s="140"/>
      <c r="L10" s="214"/>
      <c r="M10" s="141"/>
      <c r="N10" s="210"/>
    </row>
    <row r="11" spans="1:23" s="1" customFormat="1" ht="13.5" customHeight="1">
      <c r="A11" s="193"/>
      <c r="B11" s="196"/>
      <c r="C11" s="28" t="s">
        <v>166</v>
      </c>
      <c r="D11" s="10" t="s">
        <v>225</v>
      </c>
      <c r="E11" s="10"/>
      <c r="G11" s="10"/>
      <c r="H11" s="10"/>
      <c r="I11" s="10"/>
      <c r="J11" s="10"/>
      <c r="K11" s="140"/>
      <c r="L11" s="214"/>
      <c r="M11" s="141"/>
      <c r="N11" s="210"/>
    </row>
    <row r="12" spans="1:23" s="1" customFormat="1" ht="13.5" customHeight="1">
      <c r="A12" s="193"/>
      <c r="B12" s="196"/>
      <c r="C12" s="28" t="s">
        <v>166</v>
      </c>
      <c r="D12" s="10" t="s">
        <v>226</v>
      </c>
      <c r="E12" s="10"/>
      <c r="G12" s="10"/>
      <c r="H12" s="10"/>
      <c r="I12" s="10"/>
      <c r="J12" s="10"/>
      <c r="K12" s="140"/>
      <c r="L12" s="214"/>
      <c r="M12" s="141"/>
      <c r="N12" s="210"/>
    </row>
    <row r="13" spans="1:23" s="1" customFormat="1" ht="13.5" customHeight="1">
      <c r="A13" s="193"/>
      <c r="B13" s="196"/>
      <c r="C13" s="28" t="s">
        <v>166</v>
      </c>
      <c r="D13" s="10" t="s">
        <v>227</v>
      </c>
      <c r="E13" s="10"/>
      <c r="G13" s="10"/>
      <c r="H13" s="10"/>
      <c r="I13" s="10"/>
      <c r="J13" s="10"/>
      <c r="K13" s="140"/>
      <c r="L13" s="214"/>
      <c r="M13" s="141"/>
      <c r="N13" s="210"/>
    </row>
    <row r="14" spans="1:23" s="1" customFormat="1">
      <c r="A14" s="193"/>
      <c r="B14" s="196"/>
      <c r="C14" s="54"/>
      <c r="D14" s="90"/>
      <c r="E14" s="90"/>
      <c r="F14" s="57" t="s">
        <v>31</v>
      </c>
      <c r="G14" s="108"/>
      <c r="H14" s="108"/>
      <c r="I14" s="108"/>
      <c r="J14" s="57"/>
      <c r="K14" s="57"/>
      <c r="L14" s="214"/>
      <c r="M14" s="141"/>
      <c r="N14" s="210"/>
    </row>
    <row r="15" spans="1:23" s="1" customFormat="1" ht="13.5" customHeight="1">
      <c r="A15" s="193"/>
      <c r="B15" s="196"/>
      <c r="C15" s="28" t="s">
        <v>166</v>
      </c>
      <c r="D15" s="10" t="s">
        <v>228</v>
      </c>
      <c r="F15" s="10"/>
      <c r="G15" s="10"/>
      <c r="H15" s="10"/>
      <c r="I15" s="10"/>
      <c r="J15" s="10"/>
      <c r="K15" s="148"/>
      <c r="L15" s="214"/>
      <c r="M15" s="141"/>
      <c r="N15" s="210"/>
    </row>
    <row r="16" spans="1:23" s="1" customFormat="1" ht="13.5" customHeight="1">
      <c r="A16" s="198" t="s">
        <v>11</v>
      </c>
      <c r="B16" s="196"/>
      <c r="C16" s="28" t="s">
        <v>166</v>
      </c>
      <c r="D16" s="10" t="s">
        <v>229</v>
      </c>
      <c r="F16" s="10"/>
      <c r="G16" s="10"/>
      <c r="H16" s="10"/>
      <c r="I16" s="10"/>
      <c r="J16" s="10"/>
      <c r="K16" s="148"/>
      <c r="L16" s="214"/>
      <c r="M16" s="141"/>
      <c r="N16" s="210"/>
    </row>
    <row r="17" spans="1:14" s="1" customFormat="1" ht="13.5" customHeight="1">
      <c r="A17" s="198"/>
      <c r="B17" s="196"/>
      <c r="C17" s="28" t="s">
        <v>166</v>
      </c>
      <c r="D17" s="10" t="s">
        <v>230</v>
      </c>
      <c r="F17" s="10"/>
      <c r="G17" s="10"/>
      <c r="H17" s="10"/>
      <c r="I17" s="10"/>
      <c r="J17" s="10"/>
      <c r="K17" s="148"/>
      <c r="L17" s="214"/>
      <c r="M17" s="141"/>
      <c r="N17" s="210"/>
    </row>
    <row r="18" spans="1:14" s="1" customFormat="1">
      <c r="A18" s="198"/>
      <c r="B18" s="196"/>
      <c r="C18" s="54"/>
      <c r="D18" s="90"/>
      <c r="E18" s="90"/>
      <c r="F18" s="57" t="s">
        <v>32</v>
      </c>
      <c r="G18" s="3"/>
      <c r="H18" s="3"/>
      <c r="I18" s="3"/>
      <c r="J18" s="3"/>
      <c r="K18" s="33"/>
      <c r="L18" s="214"/>
      <c r="M18" s="141"/>
      <c r="N18" s="210"/>
    </row>
    <row r="19" spans="1:14" s="1" customFormat="1" ht="13.5" customHeight="1">
      <c r="A19" s="198"/>
      <c r="B19" s="196"/>
      <c r="C19" s="28" t="s">
        <v>166</v>
      </c>
      <c r="D19" s="10" t="s">
        <v>231</v>
      </c>
      <c r="F19" s="10"/>
      <c r="G19" s="10"/>
      <c r="H19" s="10"/>
      <c r="I19" s="10"/>
      <c r="J19" s="10"/>
      <c r="K19" s="148"/>
      <c r="L19" s="214"/>
      <c r="M19" s="141"/>
      <c r="N19" s="210"/>
    </row>
    <row r="20" spans="1:14" s="1" customFormat="1" ht="13.5" customHeight="1">
      <c r="A20" s="198"/>
      <c r="B20" s="196"/>
      <c r="C20" s="28" t="s">
        <v>166</v>
      </c>
      <c r="D20" s="10" t="s">
        <v>232</v>
      </c>
      <c r="F20" s="10"/>
      <c r="G20" s="10"/>
      <c r="H20" s="10"/>
      <c r="I20" s="10"/>
      <c r="J20" s="10"/>
      <c r="K20" s="148"/>
      <c r="L20" s="214"/>
      <c r="M20" s="141"/>
      <c r="N20" s="210"/>
    </row>
    <row r="21" spans="1:14" s="1" customFormat="1" ht="13.5" customHeight="1">
      <c r="A21" s="198"/>
      <c r="B21" s="196"/>
      <c r="C21" s="28" t="s">
        <v>166</v>
      </c>
      <c r="D21" s="10" t="s">
        <v>233</v>
      </c>
      <c r="F21" s="10"/>
      <c r="G21" s="10"/>
      <c r="H21" s="10"/>
      <c r="I21" s="10"/>
      <c r="J21" s="10"/>
      <c r="K21" s="148"/>
      <c r="L21" s="214"/>
      <c r="M21" s="141"/>
      <c r="N21" s="210"/>
    </row>
    <row r="22" spans="1:14" s="1" customFormat="1" ht="13.5" customHeight="1">
      <c r="A22" s="198"/>
      <c r="B22" s="196"/>
      <c r="C22" s="28" t="s">
        <v>166</v>
      </c>
      <c r="D22" s="10" t="s">
        <v>234</v>
      </c>
      <c r="F22" s="10"/>
      <c r="G22" s="10"/>
      <c r="H22" s="10"/>
      <c r="I22" s="10"/>
      <c r="J22" s="10"/>
      <c r="K22" s="140"/>
      <c r="L22" s="214"/>
      <c r="M22" s="141"/>
      <c r="N22" s="210"/>
    </row>
    <row r="23" spans="1:14" s="1" customFormat="1" ht="13.5" customHeight="1">
      <c r="A23" s="198"/>
      <c r="B23" s="196"/>
      <c r="C23" s="28" t="s">
        <v>166</v>
      </c>
      <c r="D23" s="10" t="s">
        <v>235</v>
      </c>
      <c r="F23" s="10"/>
      <c r="G23" s="10"/>
      <c r="H23" s="10"/>
      <c r="I23" s="10"/>
      <c r="J23" s="10"/>
      <c r="K23" s="140"/>
      <c r="L23" s="214"/>
      <c r="M23" s="141"/>
      <c r="N23" s="210"/>
    </row>
    <row r="24" spans="1:14" s="1" customFormat="1" ht="13.5" customHeight="1">
      <c r="A24" s="198"/>
      <c r="B24" s="196"/>
      <c r="C24" s="28" t="s">
        <v>166</v>
      </c>
      <c r="D24" s="10" t="s">
        <v>236</v>
      </c>
      <c r="F24" s="10"/>
      <c r="G24" s="10"/>
      <c r="H24" s="10"/>
      <c r="I24" s="10"/>
      <c r="J24" s="10"/>
      <c r="K24" s="140"/>
      <c r="L24" s="214"/>
      <c r="M24" s="141"/>
      <c r="N24" s="210"/>
    </row>
    <row r="25" spans="1:14" s="1" customFormat="1" ht="13.5" customHeight="1">
      <c r="A25" s="198"/>
      <c r="B25" s="196"/>
      <c r="C25" s="28" t="s">
        <v>166</v>
      </c>
      <c r="D25" s="10" t="s">
        <v>237</v>
      </c>
      <c r="F25" s="10"/>
      <c r="G25" s="10"/>
      <c r="H25" s="10"/>
      <c r="I25" s="10"/>
      <c r="J25" s="10"/>
      <c r="K25" s="140"/>
      <c r="L25" s="214"/>
      <c r="M25" s="141"/>
      <c r="N25" s="210"/>
    </row>
    <row r="26" spans="1:14" s="1" customFormat="1" ht="13.5" customHeight="1">
      <c r="A26" s="198"/>
      <c r="B26" s="196"/>
      <c r="C26" s="28" t="s">
        <v>166</v>
      </c>
      <c r="D26" s="10" t="s">
        <v>238</v>
      </c>
      <c r="F26" s="10"/>
      <c r="G26" s="10"/>
      <c r="H26" s="10"/>
      <c r="I26" s="10"/>
      <c r="J26" s="10"/>
      <c r="K26" s="10"/>
      <c r="L26" s="214"/>
      <c r="M26" s="141"/>
      <c r="N26" s="210"/>
    </row>
    <row r="27" spans="1:14" s="1" customFormat="1" ht="13.5" customHeight="1">
      <c r="A27" s="198"/>
      <c r="B27" s="196"/>
      <c r="C27" s="28" t="s">
        <v>166</v>
      </c>
      <c r="D27" s="10" t="s">
        <v>239</v>
      </c>
      <c r="F27" s="10"/>
      <c r="G27" s="10"/>
      <c r="H27" s="10"/>
      <c r="I27" s="10"/>
      <c r="J27" s="10"/>
      <c r="K27" s="57"/>
      <c r="L27" s="214"/>
      <c r="M27" s="141"/>
      <c r="N27" s="210"/>
    </row>
    <row r="28" spans="1:14" s="1" customFormat="1" ht="13.5" customHeight="1">
      <c r="A28" s="212"/>
      <c r="B28" s="197"/>
      <c r="C28" s="105"/>
      <c r="D28" s="94"/>
      <c r="E28" s="94"/>
      <c r="F28" s="25"/>
      <c r="G28" s="13"/>
      <c r="H28" s="13"/>
      <c r="I28" s="13"/>
      <c r="J28" s="13"/>
      <c r="K28" s="33"/>
      <c r="L28" s="214"/>
      <c r="M28" s="142"/>
      <c r="N28" s="211"/>
    </row>
    <row r="29" spans="1:14" s="1" customFormat="1">
      <c r="A29" s="2" t="s">
        <v>29</v>
      </c>
      <c r="B29" s="3"/>
      <c r="C29" s="3"/>
      <c r="D29" s="3"/>
      <c r="E29" s="3"/>
      <c r="F29" s="3"/>
      <c r="G29" s="3"/>
      <c r="H29" s="3"/>
      <c r="I29" s="3"/>
      <c r="J29" s="3"/>
      <c r="K29" s="3"/>
      <c r="L29" s="33"/>
      <c r="M29" s="33"/>
      <c r="N29" s="22"/>
    </row>
    <row r="30" spans="1:14" s="1" customFormat="1" ht="19.5">
      <c r="A30" s="3" t="s">
        <v>0</v>
      </c>
      <c r="B30" s="3"/>
      <c r="C30" s="3"/>
      <c r="D30" s="3"/>
      <c r="E30" s="3"/>
      <c r="F30" s="3"/>
      <c r="G30" s="3"/>
      <c r="H30" s="4" t="s">
        <v>943</v>
      </c>
      <c r="I30" s="3"/>
      <c r="J30" s="3"/>
      <c r="K30" s="3"/>
      <c r="L30" s="33"/>
      <c r="M30" s="33"/>
      <c r="N30" s="6" t="str">
        <f>N2</f>
        <v>（主任監督員）</v>
      </c>
    </row>
    <row r="31" spans="1:14" s="1" customFormat="1" ht="18.75" customHeight="1">
      <c r="A31" s="5" t="s">
        <v>1</v>
      </c>
      <c r="B31" s="5" t="s">
        <v>2</v>
      </c>
      <c r="C31" s="201" t="s">
        <v>3</v>
      </c>
      <c r="D31" s="202"/>
      <c r="E31" s="202"/>
      <c r="F31" s="203"/>
      <c r="G31" s="5" t="s">
        <v>4</v>
      </c>
      <c r="H31" s="5" t="s">
        <v>5</v>
      </c>
      <c r="I31" s="5" t="s">
        <v>6</v>
      </c>
      <c r="J31" s="5" t="s">
        <v>7</v>
      </c>
      <c r="K31" s="204" t="s">
        <v>8</v>
      </c>
      <c r="L31" s="205"/>
      <c r="M31" s="204" t="s">
        <v>9</v>
      </c>
      <c r="N31" s="205"/>
    </row>
    <row r="32" spans="1:14" s="1" customFormat="1">
      <c r="A32" s="192" t="s">
        <v>10</v>
      </c>
      <c r="B32" s="195" t="s">
        <v>30</v>
      </c>
      <c r="C32" s="2" t="s">
        <v>33</v>
      </c>
      <c r="D32" s="115"/>
      <c r="E32" s="115"/>
      <c r="F32" s="46"/>
      <c r="G32" s="8"/>
      <c r="H32" s="8"/>
      <c r="I32" s="8"/>
      <c r="J32" s="8"/>
      <c r="K32" s="8"/>
      <c r="L32" s="209"/>
      <c r="M32" s="103"/>
      <c r="N32" s="209"/>
    </row>
    <row r="33" spans="1:25" s="1" customFormat="1" ht="13.5" customHeight="1">
      <c r="A33" s="193"/>
      <c r="B33" s="196"/>
      <c r="C33" s="28" t="s">
        <v>166</v>
      </c>
      <c r="D33" s="10" t="s">
        <v>240</v>
      </c>
      <c r="E33" s="10"/>
      <c r="F33" s="10"/>
      <c r="G33" s="10"/>
      <c r="H33" s="10"/>
      <c r="I33" s="10"/>
      <c r="K33" s="150"/>
      <c r="L33" s="210"/>
      <c r="M33" s="104"/>
      <c r="N33" s="210"/>
    </row>
    <row r="34" spans="1:25" s="1" customFormat="1" ht="13.5" customHeight="1">
      <c r="A34" s="193"/>
      <c r="B34" s="196"/>
      <c r="C34" s="28" t="s">
        <v>166</v>
      </c>
      <c r="D34" s="10" t="s">
        <v>241</v>
      </c>
      <c r="E34" s="10"/>
      <c r="F34" s="10"/>
      <c r="G34" s="10"/>
      <c r="H34" s="10"/>
      <c r="I34" s="10"/>
      <c r="K34" s="150"/>
      <c r="L34" s="210"/>
      <c r="M34" s="104"/>
      <c r="N34" s="210"/>
    </row>
    <row r="35" spans="1:25" s="1" customFormat="1" ht="13.5" customHeight="1">
      <c r="A35" s="193"/>
      <c r="B35" s="196"/>
      <c r="C35" s="28" t="s">
        <v>166</v>
      </c>
      <c r="D35" s="10" t="s">
        <v>242</v>
      </c>
      <c r="E35" s="10"/>
      <c r="F35" s="10"/>
      <c r="G35" s="10"/>
      <c r="H35" s="10"/>
      <c r="I35" s="10"/>
      <c r="K35" s="150"/>
      <c r="L35" s="210"/>
      <c r="M35" s="104"/>
      <c r="N35" s="210"/>
    </row>
    <row r="36" spans="1:25" s="1" customFormat="1" ht="13.5" customHeight="1">
      <c r="A36" s="193"/>
      <c r="B36" s="196"/>
      <c r="C36" s="28" t="s">
        <v>166</v>
      </c>
      <c r="D36" s="10" t="s">
        <v>243</v>
      </c>
      <c r="E36" s="10"/>
      <c r="F36" s="10"/>
      <c r="G36" s="10"/>
      <c r="H36" s="10"/>
      <c r="I36" s="10"/>
      <c r="K36" s="150"/>
      <c r="L36" s="210"/>
      <c r="M36" s="104"/>
      <c r="N36" s="210"/>
    </row>
    <row r="37" spans="1:25" s="1" customFormat="1" ht="13.5" customHeight="1">
      <c r="A37" s="193"/>
      <c r="B37" s="196"/>
      <c r="C37" s="28" t="s">
        <v>166</v>
      </c>
      <c r="D37" s="10" t="s">
        <v>244</v>
      </c>
      <c r="E37" s="10"/>
      <c r="F37" s="10"/>
      <c r="G37" s="10"/>
      <c r="H37" s="10"/>
      <c r="I37" s="10"/>
      <c r="K37" s="56"/>
      <c r="L37" s="210"/>
      <c r="M37" s="104"/>
      <c r="N37" s="210"/>
    </row>
    <row r="38" spans="1:25" s="1" customFormat="1" ht="13.5" customHeight="1">
      <c r="A38" s="193"/>
      <c r="B38" s="196"/>
      <c r="C38" s="28" t="s">
        <v>166</v>
      </c>
      <c r="D38" s="10" t="s">
        <v>245</v>
      </c>
      <c r="E38" s="10"/>
      <c r="F38" s="10"/>
      <c r="G38" s="10"/>
      <c r="H38" s="10"/>
      <c r="I38" s="10"/>
      <c r="K38" s="56"/>
      <c r="L38" s="210"/>
      <c r="M38" s="104"/>
      <c r="N38" s="210"/>
    </row>
    <row r="39" spans="1:25" s="1" customFormat="1" ht="13.5" customHeight="1">
      <c r="A39" s="193"/>
      <c r="B39" s="196"/>
      <c r="C39" s="28" t="s">
        <v>166</v>
      </c>
      <c r="D39" s="10" t="s">
        <v>246</v>
      </c>
      <c r="E39" s="10"/>
      <c r="F39" s="10"/>
      <c r="G39" s="10"/>
      <c r="H39" s="10"/>
      <c r="I39" s="10"/>
      <c r="K39" s="56"/>
      <c r="L39" s="210"/>
      <c r="M39" s="104"/>
      <c r="N39" s="210"/>
    </row>
    <row r="40" spans="1:25" s="1" customFormat="1" ht="13.5" customHeight="1">
      <c r="A40" s="193"/>
      <c r="B40" s="196"/>
      <c r="C40" s="28" t="s">
        <v>166</v>
      </c>
      <c r="D40" s="10" t="s">
        <v>247</v>
      </c>
      <c r="E40" s="10"/>
      <c r="F40" s="10"/>
      <c r="G40" s="10"/>
      <c r="H40" s="10"/>
      <c r="I40" s="10"/>
      <c r="K40" s="57"/>
      <c r="L40" s="210"/>
      <c r="M40" s="104"/>
      <c r="N40" s="210"/>
    </row>
    <row r="41" spans="1:25" s="1" customFormat="1">
      <c r="A41" s="193"/>
      <c r="B41" s="196"/>
      <c r="C41" s="104"/>
      <c r="D41" s="90"/>
      <c r="E41" s="90"/>
      <c r="F41" s="10"/>
      <c r="G41" s="57"/>
      <c r="H41" s="108"/>
      <c r="I41" s="108"/>
      <c r="J41" s="57"/>
      <c r="K41" s="57"/>
      <c r="L41" s="210"/>
      <c r="M41" s="104"/>
      <c r="N41" s="210"/>
    </row>
    <row r="42" spans="1:25" s="1" customFormat="1">
      <c r="A42" s="198" t="s">
        <v>11</v>
      </c>
      <c r="B42" s="196"/>
      <c r="C42" s="104"/>
      <c r="D42" s="90"/>
      <c r="E42" s="90"/>
      <c r="F42" s="10"/>
      <c r="G42" s="57"/>
      <c r="H42" s="40" t="s">
        <v>181</v>
      </c>
      <c r="I42" s="155" t="s">
        <v>182</v>
      </c>
      <c r="J42" s="41" t="s">
        <v>183</v>
      </c>
      <c r="K42" s="57"/>
      <c r="L42" s="210"/>
      <c r="M42" s="104"/>
      <c r="N42" s="210"/>
      <c r="P42" s="36"/>
      <c r="Q42" s="36"/>
      <c r="R42" s="36"/>
      <c r="S42" s="36"/>
      <c r="T42" s="36"/>
      <c r="U42" s="36"/>
      <c r="V42" s="36"/>
      <c r="W42" s="36"/>
      <c r="X42" s="37" t="s">
        <v>176</v>
      </c>
      <c r="Y42" s="36"/>
    </row>
    <row r="43" spans="1:25" s="1" customFormat="1">
      <c r="A43" s="198"/>
      <c r="B43" s="196"/>
      <c r="C43" s="104"/>
      <c r="D43" s="90"/>
      <c r="E43" s="90"/>
      <c r="F43" s="10" t="s">
        <v>22</v>
      </c>
      <c r="G43" s="57"/>
      <c r="H43" s="6">
        <f>Q43</f>
        <v>0</v>
      </c>
      <c r="I43" s="156">
        <f>S43</f>
        <v>0</v>
      </c>
      <c r="J43" s="47">
        <f>U43</f>
        <v>0</v>
      </c>
      <c r="K43" s="57"/>
      <c r="L43" s="210"/>
      <c r="M43" s="104"/>
      <c r="N43" s="210"/>
      <c r="P43" s="36" t="s">
        <v>179</v>
      </c>
      <c r="Q43" s="37">
        <f>COUNTIF(C33:C40,"〇")+COUNTIF(C7:C27,"〇")</f>
        <v>0</v>
      </c>
      <c r="R43" s="36" t="s">
        <v>180</v>
      </c>
      <c r="S43" s="37">
        <f>COUNTIF(C33:C40,"△")+COUNTIF(C7:C27,"△")</f>
        <v>0</v>
      </c>
      <c r="T43" s="36" t="s">
        <v>177</v>
      </c>
      <c r="U43" s="37">
        <f>COUNTIF(C33:C40,"×")+COUNTIF(C7:C27,"×")</f>
        <v>0</v>
      </c>
      <c r="V43" s="36" t="s">
        <v>178</v>
      </c>
      <c r="W43" s="38">
        <f>IF(Q43+S43+U43=0,0,ROUND((Q43+S43*0.5)/(Q43+S43+U43),3))</f>
        <v>0</v>
      </c>
      <c r="X43" s="36">
        <f>IF(W43="","",ROUND(W43*100,1))</f>
        <v>0</v>
      </c>
      <c r="Y43" s="39" t="str">
        <f>IF(X43&lt;60,"d",IF(X43&lt;80,"c",IF(X43&lt;90,"b","a")))</f>
        <v>d</v>
      </c>
    </row>
    <row r="44" spans="1:25" s="1" customFormat="1">
      <c r="A44" s="198"/>
      <c r="B44" s="196"/>
      <c r="C44" s="104"/>
      <c r="D44" s="90"/>
      <c r="E44" s="90"/>
      <c r="F44" s="10" t="s">
        <v>141</v>
      </c>
      <c r="G44" s="57"/>
      <c r="H44" s="108"/>
      <c r="I44" s="108"/>
      <c r="J44" s="57"/>
      <c r="K44" s="57"/>
      <c r="L44" s="210"/>
      <c r="M44" s="104"/>
      <c r="N44" s="210"/>
    </row>
    <row r="45" spans="1:25" s="1" customFormat="1">
      <c r="A45" s="198"/>
      <c r="B45" s="196"/>
      <c r="C45" s="104"/>
      <c r="D45" s="90"/>
      <c r="E45" s="90"/>
      <c r="F45" s="10" t="s">
        <v>142</v>
      </c>
      <c r="G45" s="57"/>
      <c r="H45" s="108"/>
      <c r="I45" s="108"/>
      <c r="J45" s="57"/>
      <c r="K45" s="57"/>
      <c r="L45" s="210"/>
      <c r="M45" s="104"/>
      <c r="N45" s="210"/>
    </row>
    <row r="46" spans="1:25" s="1" customFormat="1">
      <c r="A46" s="198"/>
      <c r="B46" s="196"/>
      <c r="C46" s="104"/>
      <c r="D46" s="90"/>
      <c r="E46" s="90"/>
      <c r="F46" s="24" t="s">
        <v>858</v>
      </c>
      <c r="G46" s="57"/>
      <c r="H46" s="108"/>
      <c r="I46" s="108"/>
      <c r="J46" s="57"/>
      <c r="K46" s="57"/>
      <c r="L46" s="210"/>
      <c r="M46" s="104"/>
      <c r="N46" s="210"/>
    </row>
    <row r="47" spans="1:25" s="1" customFormat="1">
      <c r="A47" s="198"/>
      <c r="B47" s="196"/>
      <c r="C47" s="104"/>
      <c r="D47" s="90"/>
      <c r="E47" s="90"/>
      <c r="F47" s="10" t="s">
        <v>865</v>
      </c>
      <c r="G47" s="33"/>
      <c r="H47" s="3"/>
      <c r="I47" s="3"/>
      <c r="J47" s="3"/>
      <c r="K47" s="33"/>
      <c r="L47" s="210"/>
      <c r="M47" s="104"/>
      <c r="N47" s="210"/>
    </row>
    <row r="48" spans="1:25" s="1" customFormat="1">
      <c r="A48" s="198"/>
      <c r="B48" s="196"/>
      <c r="C48" s="104"/>
      <c r="D48" s="90"/>
      <c r="E48" s="90"/>
      <c r="F48" s="10" t="str">
        <f>"評価値＝(　"&amp;TEXT(Q43+S43*0.5,"0.0")&amp;"　)評価数／(　"&amp;TEXT(Q43+S43+U43,"0.0")&amp;"　)対象評価項目数＝（　"&amp;TEXT(X43,0)&amp;"　）％"</f>
        <v>評価値＝(　0.0　)評価数／(　0.0　)対象評価項目数＝（　0　）％</v>
      </c>
      <c r="G48" s="10"/>
      <c r="H48" s="9"/>
      <c r="I48" s="9"/>
      <c r="J48" s="10"/>
      <c r="K48" s="10"/>
      <c r="L48" s="210"/>
      <c r="M48" s="104"/>
      <c r="N48" s="210"/>
    </row>
    <row r="49" spans="1:14" s="1" customFormat="1">
      <c r="A49" s="198"/>
      <c r="B49" s="196"/>
      <c r="C49" s="104"/>
      <c r="D49" s="90"/>
      <c r="E49" s="90"/>
      <c r="F49" s="10" t="s">
        <v>21</v>
      </c>
      <c r="G49" s="57"/>
      <c r="H49" s="108"/>
      <c r="I49" s="108"/>
      <c r="J49" s="57"/>
      <c r="K49" s="57"/>
      <c r="L49" s="210"/>
      <c r="M49" s="104"/>
      <c r="N49" s="210"/>
    </row>
    <row r="50" spans="1:14" s="1" customFormat="1">
      <c r="A50" s="198"/>
      <c r="B50" s="196"/>
      <c r="C50" s="104"/>
      <c r="D50" s="90"/>
      <c r="E50" s="90"/>
      <c r="F50" s="10" t="s">
        <v>848</v>
      </c>
      <c r="G50" s="57"/>
      <c r="H50" s="108"/>
      <c r="I50" s="108"/>
      <c r="J50" s="57"/>
      <c r="K50" s="57"/>
      <c r="L50" s="210"/>
      <c r="M50" s="104"/>
      <c r="N50" s="210"/>
    </row>
    <row r="51" spans="1:14" s="1" customFormat="1">
      <c r="A51" s="198"/>
      <c r="B51" s="196"/>
      <c r="C51" s="104"/>
      <c r="D51" s="90"/>
      <c r="E51" s="90"/>
      <c r="F51" s="10" t="s">
        <v>849</v>
      </c>
      <c r="G51" s="57"/>
      <c r="H51" s="108"/>
      <c r="I51" s="108"/>
      <c r="J51" s="57"/>
      <c r="K51" s="57"/>
      <c r="L51" s="210"/>
      <c r="M51" s="104"/>
      <c r="N51" s="210"/>
    </row>
    <row r="52" spans="1:14" s="1" customFormat="1">
      <c r="A52" s="198"/>
      <c r="B52" s="196"/>
      <c r="C52" s="104"/>
      <c r="D52" s="90"/>
      <c r="E52" s="90"/>
      <c r="F52" s="10" t="s">
        <v>850</v>
      </c>
      <c r="G52" s="10"/>
      <c r="H52" s="9"/>
      <c r="I52" s="9"/>
      <c r="J52" s="10"/>
      <c r="K52" s="10"/>
      <c r="L52" s="210"/>
      <c r="M52" s="104"/>
      <c r="N52" s="210"/>
    </row>
    <row r="53" spans="1:14" s="1" customFormat="1">
      <c r="A53" s="198"/>
      <c r="B53" s="196"/>
      <c r="C53" s="104"/>
      <c r="D53" s="90"/>
      <c r="E53" s="90"/>
      <c r="F53" s="10"/>
      <c r="G53" s="57"/>
      <c r="H53" s="108"/>
      <c r="I53" s="108"/>
      <c r="J53" s="57"/>
      <c r="K53" s="57"/>
      <c r="L53" s="210"/>
      <c r="M53" s="104"/>
      <c r="N53" s="210"/>
    </row>
    <row r="54" spans="1:14" s="1" customFormat="1">
      <c r="A54" s="212"/>
      <c r="B54" s="197"/>
      <c r="C54" s="105"/>
      <c r="D54" s="94"/>
      <c r="E54" s="94"/>
      <c r="F54" s="25"/>
      <c r="G54" s="13"/>
      <c r="H54" s="13"/>
      <c r="I54" s="13"/>
      <c r="J54" s="13"/>
      <c r="K54" s="13"/>
      <c r="L54" s="211"/>
      <c r="M54" s="105"/>
      <c r="N54" s="211"/>
    </row>
  </sheetData>
  <mergeCells count="22">
    <mergeCell ref="K3:L3"/>
    <mergeCell ref="M3:N3"/>
    <mergeCell ref="A4:A15"/>
    <mergeCell ref="B4:B28"/>
    <mergeCell ref="C4:J4"/>
    <mergeCell ref="L4:L7"/>
    <mergeCell ref="N4:N7"/>
    <mergeCell ref="L8:L28"/>
    <mergeCell ref="N8:N28"/>
    <mergeCell ref="C3:G3"/>
    <mergeCell ref="H3:I3"/>
    <mergeCell ref="A16:A28"/>
    <mergeCell ref="C31:F31"/>
    <mergeCell ref="K31:L31"/>
    <mergeCell ref="M31:N31"/>
    <mergeCell ref="A32:A41"/>
    <mergeCell ref="B32:B54"/>
    <mergeCell ref="L32:L35"/>
    <mergeCell ref="N32:N35"/>
    <mergeCell ref="A42:A54"/>
    <mergeCell ref="L36:L54"/>
    <mergeCell ref="N36:N54"/>
  </mergeCells>
  <phoneticPr fontId="1"/>
  <dataValidations count="2">
    <dataValidation type="list" allowBlank="1" showInputMessage="1" showErrorMessage="1" sqref="M4 M8">
      <formula1>"・,〇"</formula1>
    </dataValidation>
    <dataValidation type="list" allowBlank="1" showInputMessage="1" showErrorMessage="1" sqref="C7:C13 C15:C17 C19:C27 C33:C40">
      <formula1>"・,〇,×"</formula1>
    </dataValidation>
  </dataValidations>
  <pageMargins left="0.7" right="0.7" top="0.75" bottom="0.75" header="0.3" footer="0.3"/>
  <pageSetup paperSize="9" scale="99" orientation="landscape" r:id="rId1"/>
  <rowBreaks count="1" manualBreakCount="1">
    <brk id="28"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view="pageBreakPreview" topLeftCell="A52" zoomScaleNormal="140" zoomScaleSheetLayoutView="100" workbookViewId="0">
      <selection activeCell="H62" sqref="H62"/>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34</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IF(OR(M4="〇",M8="〇"),"e",IF(OR(K4="〇",K8="〇"),"d",Y65))</f>
        <v>d</v>
      </c>
      <c r="Q2" s="39" t="str">
        <f>IF($P2=Q1,"〇","")</f>
        <v/>
      </c>
      <c r="R2" s="39" t="str">
        <f t="shared" ref="R2:U2" si="0">IF($P2=R1,"〇","")</f>
        <v/>
      </c>
      <c r="S2" s="39" t="str">
        <f t="shared" si="0"/>
        <v/>
      </c>
      <c r="T2" s="39" t="str">
        <f t="shared" si="0"/>
        <v/>
      </c>
      <c r="U2" s="39" t="str">
        <f t="shared" si="0"/>
        <v/>
      </c>
      <c r="V2" s="39" t="str">
        <f>IF($P2=V1,"〇","")</f>
        <v>〇</v>
      </c>
      <c r="W2" s="39" t="str">
        <f t="shared" ref="W2" si="1">IF($P2=W1,"〇","")</f>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35</v>
      </c>
      <c r="C4" s="216" t="s">
        <v>16</v>
      </c>
      <c r="D4" s="217"/>
      <c r="E4" s="217"/>
      <c r="F4" s="217"/>
      <c r="G4" s="217"/>
      <c r="H4" s="217"/>
      <c r="I4" s="217"/>
      <c r="J4" s="217"/>
      <c r="K4" s="16"/>
      <c r="L4" s="209"/>
      <c r="M4" s="35" t="s">
        <v>166</v>
      </c>
      <c r="N4" s="209" t="s">
        <v>167</v>
      </c>
    </row>
    <row r="5" spans="1:23" s="1" customFormat="1">
      <c r="A5" s="193"/>
      <c r="B5" s="196"/>
      <c r="C5" s="31" t="s">
        <v>13</v>
      </c>
      <c r="D5" s="115"/>
      <c r="E5" s="115"/>
      <c r="F5" s="32"/>
      <c r="G5" s="10"/>
      <c r="H5" s="10"/>
      <c r="I5" s="10"/>
      <c r="J5" s="10"/>
      <c r="K5" s="140"/>
      <c r="L5" s="210"/>
      <c r="M5" s="104"/>
      <c r="N5" s="210"/>
    </row>
    <row r="6" spans="1:23" s="1" customFormat="1">
      <c r="A6" s="193"/>
      <c r="B6" s="196"/>
      <c r="C6" s="33" t="s">
        <v>15</v>
      </c>
      <c r="D6" s="115"/>
      <c r="E6" s="115"/>
      <c r="F6" s="32"/>
      <c r="G6" s="57"/>
      <c r="H6" s="57"/>
      <c r="I6" s="57"/>
      <c r="J6" s="57"/>
      <c r="K6" s="140"/>
      <c r="L6" s="210"/>
      <c r="M6" s="104"/>
      <c r="N6" s="210"/>
    </row>
    <row r="7" spans="1:23" s="1" customFormat="1" ht="13.5" customHeight="1">
      <c r="A7" s="193"/>
      <c r="B7" s="196"/>
      <c r="C7" s="28" t="s">
        <v>166</v>
      </c>
      <c r="D7" s="10" t="s">
        <v>867</v>
      </c>
      <c r="F7" s="10"/>
      <c r="G7" s="10"/>
      <c r="H7" s="10"/>
      <c r="I7" s="10"/>
      <c r="J7" s="10"/>
      <c r="K7" s="140"/>
      <c r="L7" s="210"/>
      <c r="M7" s="105"/>
      <c r="N7" s="211"/>
    </row>
    <row r="8" spans="1:23" s="1" customFormat="1" ht="13.5" customHeight="1">
      <c r="A8" s="193"/>
      <c r="B8" s="196"/>
      <c r="C8" s="28" t="s">
        <v>166</v>
      </c>
      <c r="D8" s="208" t="s">
        <v>248</v>
      </c>
      <c r="E8" s="208"/>
      <c r="F8" s="208"/>
      <c r="G8" s="208"/>
      <c r="H8" s="208"/>
      <c r="I8" s="208"/>
      <c r="J8" s="208"/>
      <c r="K8" s="140"/>
      <c r="L8" s="210"/>
      <c r="M8" s="35" t="s">
        <v>166</v>
      </c>
      <c r="N8" s="209" t="s">
        <v>168</v>
      </c>
    </row>
    <row r="9" spans="1:23" s="1" customFormat="1" ht="13.5" customHeight="1">
      <c r="A9" s="193"/>
      <c r="B9" s="196"/>
      <c r="C9" s="54"/>
      <c r="D9" s="208"/>
      <c r="E9" s="208"/>
      <c r="F9" s="208"/>
      <c r="G9" s="208"/>
      <c r="H9" s="208"/>
      <c r="I9" s="208"/>
      <c r="J9" s="208"/>
      <c r="K9" s="140"/>
      <c r="L9" s="210"/>
      <c r="M9" s="104"/>
      <c r="N9" s="210"/>
    </row>
    <row r="10" spans="1:23" s="1" customFormat="1" ht="13.5" customHeight="1">
      <c r="A10" s="193"/>
      <c r="B10" s="196"/>
      <c r="C10" s="28" t="s">
        <v>166</v>
      </c>
      <c r="D10" s="10" t="s">
        <v>249</v>
      </c>
      <c r="F10" s="10"/>
      <c r="G10" s="10"/>
      <c r="H10" s="10"/>
      <c r="I10" s="10"/>
      <c r="J10" s="10"/>
      <c r="K10" s="140"/>
      <c r="L10" s="210"/>
      <c r="M10" s="104"/>
      <c r="N10" s="210"/>
    </row>
    <row r="11" spans="1:23" s="1" customFormat="1" ht="13.5" customHeight="1">
      <c r="A11" s="193"/>
      <c r="B11" s="196"/>
      <c r="C11" s="28" t="s">
        <v>166</v>
      </c>
      <c r="D11" s="10" t="s">
        <v>250</v>
      </c>
      <c r="F11" s="10"/>
      <c r="G11" s="10"/>
      <c r="H11" s="10"/>
      <c r="I11" s="10"/>
      <c r="J11" s="10"/>
      <c r="K11" s="140"/>
      <c r="L11" s="210"/>
      <c r="M11" s="104"/>
      <c r="N11" s="210"/>
    </row>
    <row r="12" spans="1:23" s="1" customFormat="1" ht="13.5" customHeight="1">
      <c r="A12" s="193"/>
      <c r="B12" s="196"/>
      <c r="C12" s="28" t="s">
        <v>166</v>
      </c>
      <c r="D12" s="10" t="s">
        <v>251</v>
      </c>
      <c r="F12" s="10"/>
      <c r="G12" s="10"/>
      <c r="H12" s="10"/>
      <c r="I12" s="10"/>
      <c r="J12" s="10"/>
      <c r="K12" s="140"/>
      <c r="L12" s="210"/>
      <c r="M12" s="104"/>
      <c r="N12" s="210"/>
    </row>
    <row r="13" spans="1:23" s="1" customFormat="1" ht="13.5" customHeight="1">
      <c r="A13" s="193"/>
      <c r="B13" s="196"/>
      <c r="C13" s="28" t="s">
        <v>166</v>
      </c>
      <c r="D13" s="208" t="s">
        <v>164</v>
      </c>
      <c r="E13" s="208"/>
      <c r="F13" s="208"/>
      <c r="G13" s="208"/>
      <c r="H13" s="208"/>
      <c r="I13" s="208"/>
      <c r="J13" s="208"/>
      <c r="K13" s="140"/>
      <c r="L13" s="210"/>
      <c r="M13" s="104"/>
      <c r="N13" s="210"/>
    </row>
    <row r="14" spans="1:23" s="1" customFormat="1" ht="13.5" customHeight="1">
      <c r="A14" s="193"/>
      <c r="B14" s="196"/>
      <c r="C14" s="54"/>
      <c r="D14" s="208"/>
      <c r="E14" s="208"/>
      <c r="F14" s="208"/>
      <c r="G14" s="208"/>
      <c r="H14" s="208"/>
      <c r="I14" s="208"/>
      <c r="J14" s="208"/>
      <c r="K14" s="140"/>
      <c r="L14" s="210"/>
      <c r="M14" s="104"/>
      <c r="N14" s="210"/>
    </row>
    <row r="15" spans="1:23" s="1" customFormat="1" ht="13.5" customHeight="1">
      <c r="A15" s="193"/>
      <c r="B15" s="196"/>
      <c r="C15" s="28" t="s">
        <v>166</v>
      </c>
      <c r="D15" s="208" t="s">
        <v>169</v>
      </c>
      <c r="E15" s="208"/>
      <c r="F15" s="208"/>
      <c r="G15" s="208"/>
      <c r="H15" s="208"/>
      <c r="I15" s="208"/>
      <c r="J15" s="208"/>
      <c r="K15" s="140"/>
      <c r="L15" s="210"/>
      <c r="M15" s="104"/>
      <c r="N15" s="210"/>
    </row>
    <row r="16" spans="1:23" s="1" customFormat="1" ht="13.5" customHeight="1">
      <c r="A16" s="193"/>
      <c r="B16" s="196"/>
      <c r="C16" s="104"/>
      <c r="D16" s="208"/>
      <c r="E16" s="208"/>
      <c r="F16" s="208"/>
      <c r="G16" s="208"/>
      <c r="H16" s="208"/>
      <c r="I16" s="208"/>
      <c r="J16" s="208"/>
      <c r="K16" s="56"/>
      <c r="L16" s="210"/>
      <c r="M16" s="104"/>
      <c r="N16" s="210"/>
    </row>
    <row r="17" spans="1:14" s="1" customFormat="1">
      <c r="A17" s="198" t="s">
        <v>11</v>
      </c>
      <c r="B17" s="196"/>
      <c r="C17" s="57" t="s">
        <v>36</v>
      </c>
      <c r="D17" s="115"/>
      <c r="E17" s="115"/>
      <c r="F17" s="32"/>
      <c r="G17" s="30"/>
      <c r="H17" s="30"/>
      <c r="I17" s="30"/>
      <c r="J17" s="30"/>
      <c r="K17" s="30"/>
      <c r="L17" s="210"/>
      <c r="M17" s="104"/>
      <c r="N17" s="210"/>
    </row>
    <row r="18" spans="1:14" s="1" customFormat="1" ht="13.5" customHeight="1">
      <c r="A18" s="198"/>
      <c r="B18" s="196"/>
      <c r="C18" s="28" t="s">
        <v>166</v>
      </c>
      <c r="D18" s="10" t="s">
        <v>252</v>
      </c>
      <c r="F18" s="10"/>
      <c r="G18" s="10"/>
      <c r="H18" s="10"/>
      <c r="I18" s="10"/>
      <c r="J18" s="10"/>
      <c r="K18" s="56"/>
      <c r="L18" s="210"/>
      <c r="M18" s="104"/>
      <c r="N18" s="210"/>
    </row>
    <row r="19" spans="1:14" s="1" customFormat="1" ht="13.5" customHeight="1">
      <c r="A19" s="198"/>
      <c r="B19" s="196"/>
      <c r="C19" s="28" t="s">
        <v>166</v>
      </c>
      <c r="D19" s="208" t="s">
        <v>253</v>
      </c>
      <c r="E19" s="208"/>
      <c r="F19" s="208"/>
      <c r="G19" s="208"/>
      <c r="H19" s="208"/>
      <c r="I19" s="208"/>
      <c r="J19" s="208"/>
      <c r="K19" s="56"/>
      <c r="L19" s="210"/>
      <c r="M19" s="104"/>
      <c r="N19" s="210"/>
    </row>
    <row r="20" spans="1:14" s="1" customFormat="1" ht="13.5" customHeight="1">
      <c r="A20" s="198"/>
      <c r="B20" s="196"/>
      <c r="C20" s="54"/>
      <c r="D20" s="208"/>
      <c r="E20" s="208"/>
      <c r="F20" s="208"/>
      <c r="G20" s="208"/>
      <c r="H20" s="208"/>
      <c r="I20" s="208"/>
      <c r="J20" s="208"/>
      <c r="K20" s="56"/>
      <c r="L20" s="210"/>
      <c r="M20" s="104"/>
      <c r="N20" s="210"/>
    </row>
    <row r="21" spans="1:14" s="1" customFormat="1" ht="13.5" customHeight="1">
      <c r="A21" s="198"/>
      <c r="B21" s="196"/>
      <c r="C21" s="28" t="s">
        <v>166</v>
      </c>
      <c r="D21" s="10" t="s">
        <v>254</v>
      </c>
      <c r="F21" s="10"/>
      <c r="G21" s="10"/>
      <c r="H21" s="10"/>
      <c r="I21" s="10"/>
      <c r="J21" s="10"/>
      <c r="K21" s="56"/>
      <c r="L21" s="210"/>
      <c r="M21" s="104"/>
      <c r="N21" s="210"/>
    </row>
    <row r="22" spans="1:14" s="1" customFormat="1" ht="13.5" customHeight="1">
      <c r="A22" s="198"/>
      <c r="B22" s="196"/>
      <c r="C22" s="28" t="s">
        <v>166</v>
      </c>
      <c r="D22" s="10" t="s">
        <v>255</v>
      </c>
      <c r="F22" s="10"/>
      <c r="G22" s="10"/>
      <c r="H22" s="10"/>
      <c r="I22" s="10"/>
      <c r="J22" s="10"/>
      <c r="K22" s="56"/>
      <c r="L22" s="210"/>
      <c r="M22" s="104"/>
      <c r="N22" s="210"/>
    </row>
    <row r="23" spans="1:14" s="1" customFormat="1" ht="13.5" customHeight="1">
      <c r="A23" s="198"/>
      <c r="B23" s="196"/>
      <c r="C23" s="28" t="s">
        <v>166</v>
      </c>
      <c r="D23" s="10" t="s">
        <v>256</v>
      </c>
      <c r="F23" s="10"/>
      <c r="G23" s="10"/>
      <c r="H23" s="10"/>
      <c r="I23" s="10"/>
      <c r="J23" s="10"/>
      <c r="K23" s="56"/>
      <c r="L23" s="210"/>
      <c r="M23" s="104"/>
      <c r="N23" s="210"/>
    </row>
    <row r="24" spans="1:14" s="1" customFormat="1" ht="13.5" customHeight="1">
      <c r="A24" s="198"/>
      <c r="B24" s="196"/>
      <c r="C24" s="28" t="s">
        <v>166</v>
      </c>
      <c r="D24" s="10" t="s">
        <v>257</v>
      </c>
      <c r="F24" s="10"/>
      <c r="G24" s="10"/>
      <c r="H24" s="10"/>
      <c r="I24" s="10"/>
      <c r="J24" s="10"/>
      <c r="K24" s="56"/>
      <c r="L24" s="210"/>
      <c r="M24" s="104"/>
      <c r="N24" s="210"/>
    </row>
    <row r="25" spans="1:14" s="1" customFormat="1" ht="13.5" customHeight="1">
      <c r="A25" s="198"/>
      <c r="B25" s="196"/>
      <c r="C25" s="28" t="s">
        <v>166</v>
      </c>
      <c r="D25" s="10" t="s">
        <v>869</v>
      </c>
      <c r="F25" s="10"/>
      <c r="G25" s="10"/>
      <c r="H25" s="10"/>
      <c r="I25" s="10"/>
      <c r="J25" s="10"/>
      <c r="K25" s="56"/>
      <c r="L25" s="210"/>
      <c r="M25" s="104"/>
      <c r="N25" s="210"/>
    </row>
    <row r="26" spans="1:14" s="1" customFormat="1" ht="13.5" customHeight="1">
      <c r="A26" s="198"/>
      <c r="B26" s="196"/>
      <c r="C26" s="28" t="s">
        <v>166</v>
      </c>
      <c r="D26" s="10" t="s">
        <v>258</v>
      </c>
      <c r="F26" s="10"/>
      <c r="G26" s="10"/>
      <c r="H26" s="10"/>
      <c r="I26" s="10"/>
      <c r="J26" s="10"/>
      <c r="K26" s="56"/>
      <c r="L26" s="210"/>
      <c r="M26" s="104"/>
      <c r="N26" s="210"/>
    </row>
    <row r="27" spans="1:14" s="1" customFormat="1" ht="13.5" customHeight="1">
      <c r="A27" s="198"/>
      <c r="B27" s="196"/>
      <c r="C27" s="28" t="s">
        <v>166</v>
      </c>
      <c r="D27" s="10" t="s">
        <v>259</v>
      </c>
      <c r="F27" s="10"/>
      <c r="G27" s="10"/>
      <c r="H27" s="10"/>
      <c r="I27" s="10"/>
      <c r="J27" s="10"/>
      <c r="K27" s="56"/>
      <c r="L27" s="210"/>
      <c r="M27" s="104"/>
      <c r="N27" s="210"/>
    </row>
    <row r="28" spans="1:14" s="1" customFormat="1" ht="13.5" customHeight="1">
      <c r="A28" s="198"/>
      <c r="B28" s="196"/>
      <c r="C28" s="28" t="s">
        <v>166</v>
      </c>
      <c r="D28" s="10" t="s">
        <v>260</v>
      </c>
      <c r="F28" s="10"/>
      <c r="G28" s="10"/>
      <c r="H28" s="10"/>
      <c r="I28" s="10"/>
      <c r="J28" s="10"/>
      <c r="K28" s="56"/>
      <c r="L28" s="210"/>
      <c r="M28" s="104"/>
      <c r="N28" s="210"/>
    </row>
    <row r="29" spans="1:14" s="1" customFormat="1" ht="13.5" customHeight="1">
      <c r="A29" s="198"/>
      <c r="B29" s="196"/>
      <c r="C29" s="28" t="s">
        <v>166</v>
      </c>
      <c r="D29" s="10" t="s">
        <v>261</v>
      </c>
      <c r="F29" s="10"/>
      <c r="G29" s="10"/>
      <c r="H29" s="10"/>
      <c r="I29" s="10"/>
      <c r="J29" s="10"/>
      <c r="K29" s="56"/>
      <c r="L29" s="210"/>
      <c r="M29" s="104"/>
      <c r="N29" s="210"/>
    </row>
    <row r="30" spans="1:14" s="1" customFormat="1" ht="13.5" customHeight="1">
      <c r="A30" s="198"/>
      <c r="B30" s="196"/>
      <c r="C30" s="28" t="s">
        <v>166</v>
      </c>
      <c r="D30" s="10" t="s">
        <v>262</v>
      </c>
      <c r="F30" s="10"/>
      <c r="G30" s="10"/>
      <c r="H30" s="10"/>
      <c r="I30" s="10"/>
      <c r="J30" s="10"/>
      <c r="K30" s="56"/>
      <c r="L30" s="210"/>
      <c r="M30" s="104"/>
      <c r="N30" s="210"/>
    </row>
    <row r="31" spans="1:14" s="1" customFormat="1" ht="13.5" customHeight="1">
      <c r="A31" s="198"/>
      <c r="B31" s="196"/>
      <c r="C31" s="28" t="s">
        <v>166</v>
      </c>
      <c r="D31" s="158" t="s">
        <v>868</v>
      </c>
      <c r="E31" s="10"/>
      <c r="F31" s="10"/>
      <c r="G31" s="10"/>
      <c r="H31" s="10"/>
      <c r="I31" s="10"/>
      <c r="J31" s="10"/>
      <c r="K31" s="56"/>
      <c r="L31" s="210"/>
      <c r="M31" s="104"/>
      <c r="N31" s="210"/>
    </row>
    <row r="32" spans="1:14" s="1" customFormat="1" ht="13.5" customHeight="1">
      <c r="A32" s="212"/>
      <c r="B32" s="197"/>
      <c r="C32" s="159"/>
      <c r="D32" s="27"/>
      <c r="E32" s="221"/>
      <c r="F32" s="221"/>
      <c r="G32" s="221"/>
      <c r="H32" s="221"/>
      <c r="I32" s="221"/>
      <c r="J32" s="221"/>
      <c r="K32" s="144"/>
      <c r="L32" s="211"/>
      <c r="M32" s="105"/>
      <c r="N32" s="211"/>
    </row>
    <row r="33" spans="1:14" s="1" customFormat="1">
      <c r="A33" s="2" t="s">
        <v>34</v>
      </c>
      <c r="B33" s="3"/>
      <c r="C33" s="3"/>
      <c r="D33" s="3"/>
      <c r="E33" s="3"/>
      <c r="F33" s="3"/>
      <c r="G33" s="3"/>
      <c r="H33" s="3"/>
      <c r="I33" s="3"/>
      <c r="J33" s="3"/>
      <c r="K33" s="3"/>
      <c r="L33" s="33"/>
      <c r="M33" s="33"/>
      <c r="N33" s="22"/>
    </row>
    <row r="34" spans="1:14" s="1" customFormat="1" ht="19.5">
      <c r="A34" s="3" t="s">
        <v>0</v>
      </c>
      <c r="B34" s="3"/>
      <c r="C34" s="3"/>
      <c r="D34" s="3"/>
      <c r="E34" s="3"/>
      <c r="F34" s="3"/>
      <c r="G34" s="3"/>
      <c r="H34" s="4" t="s">
        <v>943</v>
      </c>
      <c r="I34" s="3"/>
      <c r="J34" s="3"/>
      <c r="K34" s="3"/>
      <c r="L34" s="33"/>
      <c r="M34" s="33"/>
      <c r="N34" s="6" t="str">
        <f>N2</f>
        <v>（主任監督員）</v>
      </c>
    </row>
    <row r="35" spans="1:14" s="1" customFormat="1" ht="18.75" customHeight="1">
      <c r="A35" s="5" t="s">
        <v>1</v>
      </c>
      <c r="B35" s="5" t="s">
        <v>2</v>
      </c>
      <c r="C35" s="201" t="s">
        <v>3</v>
      </c>
      <c r="D35" s="202"/>
      <c r="E35" s="202"/>
      <c r="F35" s="202"/>
      <c r="G35" s="203"/>
      <c r="H35" s="204" t="s">
        <v>5</v>
      </c>
      <c r="I35" s="205"/>
      <c r="J35" s="86" t="s">
        <v>7</v>
      </c>
      <c r="K35" s="204" t="s">
        <v>8</v>
      </c>
      <c r="L35" s="205"/>
      <c r="M35" s="204" t="s">
        <v>9</v>
      </c>
      <c r="N35" s="205"/>
    </row>
    <row r="36" spans="1:14" s="1" customFormat="1">
      <c r="A36" s="192" t="s">
        <v>10</v>
      </c>
      <c r="B36" s="195" t="s">
        <v>35</v>
      </c>
      <c r="C36" s="3" t="s">
        <v>37</v>
      </c>
      <c r="D36" s="115"/>
      <c r="E36" s="115"/>
      <c r="G36" s="8"/>
      <c r="H36" s="8"/>
      <c r="I36" s="8"/>
      <c r="J36" s="8"/>
      <c r="K36" s="8"/>
      <c r="L36" s="209"/>
      <c r="M36" s="103"/>
      <c r="N36" s="209"/>
    </row>
    <row r="37" spans="1:14" s="1" customFormat="1" ht="13.5" customHeight="1">
      <c r="A37" s="193"/>
      <c r="B37" s="196"/>
      <c r="C37" s="28" t="s">
        <v>166</v>
      </c>
      <c r="D37" s="10" t="s">
        <v>264</v>
      </c>
      <c r="E37" s="10"/>
      <c r="F37" s="10"/>
      <c r="G37" s="10"/>
      <c r="H37" s="10"/>
      <c r="I37" s="10"/>
      <c r="K37" s="148"/>
      <c r="L37" s="210"/>
      <c r="M37" s="104"/>
      <c r="N37" s="210"/>
    </row>
    <row r="38" spans="1:14" s="1" customFormat="1" ht="13.5" customHeight="1">
      <c r="A38" s="193"/>
      <c r="B38" s="196"/>
      <c r="C38" s="28" t="s">
        <v>166</v>
      </c>
      <c r="D38" s="10" t="s">
        <v>265</v>
      </c>
      <c r="E38" s="10"/>
      <c r="F38" s="10"/>
      <c r="G38" s="10"/>
      <c r="H38" s="10"/>
      <c r="I38" s="10"/>
      <c r="K38" s="148"/>
      <c r="L38" s="210"/>
      <c r="M38" s="104"/>
      <c r="N38" s="210"/>
    </row>
    <row r="39" spans="1:14" s="1" customFormat="1" ht="13.5" customHeight="1">
      <c r="A39" s="193"/>
      <c r="B39" s="196"/>
      <c r="C39" s="28" t="s">
        <v>166</v>
      </c>
      <c r="D39" s="208" t="s">
        <v>266</v>
      </c>
      <c r="E39" s="208"/>
      <c r="F39" s="208"/>
      <c r="G39" s="208"/>
      <c r="H39" s="208"/>
      <c r="I39" s="208"/>
      <c r="J39" s="208"/>
      <c r="K39" s="148"/>
      <c r="L39" s="210"/>
      <c r="M39" s="104"/>
      <c r="N39" s="210"/>
    </row>
    <row r="40" spans="1:14" s="1" customFormat="1" ht="13.5" customHeight="1">
      <c r="A40" s="193"/>
      <c r="B40" s="196"/>
      <c r="C40" s="54"/>
      <c r="D40" s="208"/>
      <c r="E40" s="208"/>
      <c r="F40" s="208"/>
      <c r="G40" s="208"/>
      <c r="H40" s="208"/>
      <c r="I40" s="208"/>
      <c r="J40" s="208"/>
      <c r="K40" s="140"/>
      <c r="L40" s="138"/>
      <c r="M40" s="104"/>
      <c r="N40" s="92"/>
    </row>
    <row r="41" spans="1:14" s="1" customFormat="1" ht="13.5" customHeight="1">
      <c r="A41" s="193"/>
      <c r="B41" s="196"/>
      <c r="C41" s="28" t="s">
        <v>166</v>
      </c>
      <c r="D41" s="208" t="s">
        <v>267</v>
      </c>
      <c r="E41" s="208"/>
      <c r="F41" s="208"/>
      <c r="G41" s="208"/>
      <c r="H41" s="208"/>
      <c r="I41" s="208"/>
      <c r="J41" s="208"/>
      <c r="K41" s="148"/>
      <c r="L41" s="210"/>
      <c r="M41" s="104"/>
      <c r="N41" s="210"/>
    </row>
    <row r="42" spans="1:14" s="1" customFormat="1" ht="13.5" customHeight="1">
      <c r="A42" s="193"/>
      <c r="B42" s="196"/>
      <c r="C42" s="54"/>
      <c r="D42" s="208"/>
      <c r="E42" s="208"/>
      <c r="F42" s="208"/>
      <c r="G42" s="208"/>
      <c r="H42" s="208"/>
      <c r="I42" s="208"/>
      <c r="J42" s="208"/>
      <c r="K42" s="148"/>
      <c r="L42" s="210"/>
      <c r="M42" s="104"/>
      <c r="N42" s="210"/>
    </row>
    <row r="43" spans="1:14" s="1" customFormat="1" ht="13.5" customHeight="1">
      <c r="A43" s="193"/>
      <c r="B43" s="196"/>
      <c r="C43" s="28" t="s">
        <v>166</v>
      </c>
      <c r="D43" s="208" t="s">
        <v>268</v>
      </c>
      <c r="E43" s="208"/>
      <c r="F43" s="208"/>
      <c r="G43" s="208"/>
      <c r="H43" s="208"/>
      <c r="I43" s="208"/>
      <c r="J43" s="208"/>
      <c r="K43" s="148"/>
      <c r="L43" s="210"/>
      <c r="M43" s="104"/>
      <c r="N43" s="210"/>
    </row>
    <row r="44" spans="1:14" s="1" customFormat="1" ht="13.5" customHeight="1">
      <c r="A44" s="193"/>
      <c r="B44" s="196"/>
      <c r="C44" s="54"/>
      <c r="D44" s="208"/>
      <c r="E44" s="208"/>
      <c r="F44" s="208"/>
      <c r="G44" s="208"/>
      <c r="H44" s="208"/>
      <c r="I44" s="208"/>
      <c r="J44" s="208"/>
      <c r="K44" s="148"/>
      <c r="L44" s="210"/>
      <c r="M44" s="104"/>
      <c r="N44" s="210"/>
    </row>
    <row r="45" spans="1:14" s="1" customFormat="1" ht="13.5" customHeight="1">
      <c r="A45" s="193"/>
      <c r="B45" s="196"/>
      <c r="C45" s="28" t="s">
        <v>166</v>
      </c>
      <c r="D45" s="208" t="s">
        <v>870</v>
      </c>
      <c r="E45" s="208"/>
      <c r="F45" s="208"/>
      <c r="G45" s="208"/>
      <c r="H45" s="208"/>
      <c r="I45" s="208"/>
      <c r="J45" s="208"/>
      <c r="K45" s="140"/>
      <c r="L45" s="210"/>
      <c r="M45" s="104"/>
      <c r="N45" s="210"/>
    </row>
    <row r="46" spans="1:14" s="1" customFormat="1" ht="13.5" customHeight="1">
      <c r="A46" s="193"/>
      <c r="B46" s="196"/>
      <c r="C46" s="54"/>
      <c r="D46" s="208"/>
      <c r="E46" s="208"/>
      <c r="F46" s="208"/>
      <c r="G46" s="208"/>
      <c r="H46" s="208"/>
      <c r="I46" s="208"/>
      <c r="J46" s="208"/>
      <c r="K46" s="140"/>
      <c r="L46" s="210"/>
      <c r="M46" s="104"/>
      <c r="N46" s="210"/>
    </row>
    <row r="47" spans="1:14" s="1" customFormat="1" ht="13.5" customHeight="1">
      <c r="A47" s="193"/>
      <c r="B47" s="196"/>
      <c r="C47" s="28" t="s">
        <v>166</v>
      </c>
      <c r="D47" s="10" t="s">
        <v>269</v>
      </c>
      <c r="E47" s="90"/>
      <c r="F47" s="98"/>
      <c r="G47" s="97"/>
      <c r="H47" s="97"/>
      <c r="I47" s="97"/>
      <c r="J47" s="98"/>
      <c r="K47" s="140"/>
      <c r="L47" s="210"/>
      <c r="M47" s="104"/>
      <c r="N47" s="210"/>
    </row>
    <row r="48" spans="1:14" s="1" customFormat="1">
      <c r="A48" s="198" t="s">
        <v>11</v>
      </c>
      <c r="B48" s="196"/>
      <c r="C48" s="57" t="s">
        <v>38</v>
      </c>
      <c r="D48" s="115"/>
      <c r="E48" s="115"/>
      <c r="G48" s="108"/>
      <c r="H48" s="108"/>
      <c r="I48" s="108"/>
      <c r="J48" s="57"/>
      <c r="K48" s="57"/>
      <c r="L48" s="210"/>
      <c r="M48" s="104"/>
      <c r="N48" s="210"/>
    </row>
    <row r="49" spans="1:25" s="1" customFormat="1" ht="13.5" customHeight="1">
      <c r="A49" s="198"/>
      <c r="B49" s="196"/>
      <c r="C49" s="28" t="s">
        <v>166</v>
      </c>
      <c r="D49" s="10" t="s">
        <v>270</v>
      </c>
      <c r="E49" s="10"/>
      <c r="G49" s="10"/>
      <c r="H49" s="10"/>
      <c r="I49" s="10"/>
      <c r="J49" s="10"/>
      <c r="K49" s="148"/>
      <c r="L49" s="210"/>
      <c r="M49" s="104"/>
      <c r="N49" s="210"/>
    </row>
    <row r="50" spans="1:25" s="1" customFormat="1" ht="13.5" customHeight="1">
      <c r="A50" s="198"/>
      <c r="B50" s="196"/>
      <c r="C50" s="28" t="s">
        <v>166</v>
      </c>
      <c r="D50" s="10" t="s">
        <v>271</v>
      </c>
      <c r="E50" s="10"/>
      <c r="G50" s="10"/>
      <c r="H50" s="10"/>
      <c r="I50" s="10"/>
      <c r="J50" s="10"/>
      <c r="K50" s="148"/>
      <c r="L50" s="210"/>
      <c r="M50" s="104"/>
      <c r="N50" s="210"/>
    </row>
    <row r="51" spans="1:25" s="1" customFormat="1" ht="13.5" customHeight="1">
      <c r="A51" s="198"/>
      <c r="B51" s="196"/>
      <c r="C51" s="28" t="s">
        <v>166</v>
      </c>
      <c r="D51" s="10" t="s">
        <v>272</v>
      </c>
      <c r="E51" s="10"/>
      <c r="G51" s="10"/>
      <c r="H51" s="10"/>
      <c r="I51" s="10"/>
      <c r="J51" s="10"/>
      <c r="K51" s="148"/>
      <c r="L51" s="210"/>
      <c r="M51" s="104"/>
      <c r="N51" s="210"/>
    </row>
    <row r="52" spans="1:25" s="1" customFormat="1" ht="13.5" customHeight="1">
      <c r="A52" s="198"/>
      <c r="B52" s="196"/>
      <c r="C52" s="28" t="s">
        <v>166</v>
      </c>
      <c r="D52" s="10" t="s">
        <v>273</v>
      </c>
      <c r="E52" s="10"/>
      <c r="G52" s="10"/>
      <c r="H52" s="10"/>
      <c r="I52" s="10"/>
      <c r="J52" s="10"/>
      <c r="K52" s="148"/>
      <c r="L52" s="210"/>
      <c r="M52" s="104"/>
      <c r="N52" s="210"/>
    </row>
    <row r="53" spans="1:25" s="1" customFormat="1" ht="13.5" customHeight="1">
      <c r="A53" s="198"/>
      <c r="B53" s="196"/>
      <c r="C53" s="28" t="s">
        <v>166</v>
      </c>
      <c r="D53" s="10" t="s">
        <v>274</v>
      </c>
      <c r="E53" s="10"/>
      <c r="G53" s="10"/>
      <c r="H53" s="10"/>
      <c r="I53" s="10"/>
      <c r="J53" s="10"/>
      <c r="K53" s="148"/>
      <c r="L53" s="210"/>
      <c r="M53" s="104"/>
      <c r="N53" s="210"/>
    </row>
    <row r="54" spans="1:25" s="1" customFormat="1" ht="13.5" customHeight="1">
      <c r="A54" s="198"/>
      <c r="B54" s="196"/>
      <c r="C54" s="28" t="s">
        <v>166</v>
      </c>
      <c r="D54" s="208" t="s">
        <v>275</v>
      </c>
      <c r="E54" s="208"/>
      <c r="F54" s="208"/>
      <c r="G54" s="208"/>
      <c r="H54" s="208"/>
      <c r="I54" s="208"/>
      <c r="J54" s="208"/>
      <c r="K54" s="148"/>
      <c r="L54" s="210"/>
      <c r="M54" s="104"/>
      <c r="N54" s="210"/>
    </row>
    <row r="55" spans="1:25" s="1" customFormat="1" ht="13.5" customHeight="1">
      <c r="A55" s="198"/>
      <c r="B55" s="196"/>
      <c r="C55" s="54"/>
      <c r="D55" s="208"/>
      <c r="E55" s="208"/>
      <c r="F55" s="208"/>
      <c r="G55" s="208"/>
      <c r="H55" s="208"/>
      <c r="I55" s="208"/>
      <c r="J55" s="208"/>
      <c r="K55" s="148"/>
      <c r="L55" s="210"/>
      <c r="M55" s="104"/>
      <c r="N55" s="210"/>
    </row>
    <row r="56" spans="1:25" s="1" customFormat="1" ht="13.5" customHeight="1">
      <c r="A56" s="198"/>
      <c r="B56" s="196"/>
      <c r="C56" s="28" t="s">
        <v>166</v>
      </c>
      <c r="D56" s="10" t="s">
        <v>276</v>
      </c>
      <c r="F56" s="10"/>
      <c r="G56" s="10"/>
      <c r="H56" s="10"/>
      <c r="I56" s="10"/>
      <c r="J56" s="10"/>
      <c r="K56" s="148"/>
      <c r="L56" s="210"/>
      <c r="M56" s="104"/>
      <c r="N56" s="210"/>
    </row>
    <row r="57" spans="1:25" s="1" customFormat="1" ht="13.5" customHeight="1">
      <c r="A57" s="198"/>
      <c r="B57" s="196"/>
      <c r="C57" s="104"/>
      <c r="D57" s="90"/>
      <c r="E57" s="90"/>
      <c r="F57" s="10"/>
      <c r="G57" s="57"/>
      <c r="H57" s="57"/>
      <c r="I57" s="57"/>
      <c r="J57" s="57"/>
      <c r="K57" s="57"/>
      <c r="L57" s="210"/>
      <c r="M57" s="104"/>
      <c r="N57" s="210"/>
    </row>
    <row r="58" spans="1:25" s="1" customFormat="1" ht="13.5" customHeight="1">
      <c r="A58" s="198"/>
      <c r="B58" s="196"/>
      <c r="C58" s="104"/>
      <c r="D58" s="90"/>
      <c r="E58" s="90"/>
      <c r="F58" s="10"/>
      <c r="G58" s="57"/>
      <c r="H58" s="57"/>
      <c r="I58" s="57"/>
      <c r="J58" s="57"/>
      <c r="K58" s="57"/>
      <c r="L58" s="210"/>
      <c r="M58" s="104"/>
      <c r="N58" s="210"/>
    </row>
    <row r="59" spans="1:25" s="1" customFormat="1" ht="13.5" customHeight="1">
      <c r="A59" s="198"/>
      <c r="B59" s="196"/>
      <c r="C59" s="104"/>
      <c r="D59" s="90"/>
      <c r="E59" s="90"/>
      <c r="F59" s="10"/>
      <c r="G59" s="108"/>
      <c r="H59" s="108"/>
      <c r="I59" s="108"/>
      <c r="J59" s="57"/>
      <c r="K59" s="57"/>
      <c r="L59" s="210"/>
      <c r="M59" s="104"/>
      <c r="N59" s="210"/>
    </row>
    <row r="60" spans="1:25" s="1" customFormat="1" ht="13.5" customHeight="1">
      <c r="A60" s="212"/>
      <c r="B60" s="197"/>
      <c r="C60" s="105"/>
      <c r="D60" s="94"/>
      <c r="E60" s="94"/>
      <c r="F60" s="48"/>
      <c r="G60" s="13"/>
      <c r="H60" s="13"/>
      <c r="I60" s="13"/>
      <c r="J60" s="13"/>
      <c r="K60" s="13"/>
      <c r="L60" s="211"/>
      <c r="M60" s="105"/>
      <c r="N60" s="211"/>
    </row>
    <row r="61" spans="1:25" s="1" customFormat="1">
      <c r="A61" s="2" t="s">
        <v>34</v>
      </c>
      <c r="B61" s="3"/>
      <c r="C61" s="33"/>
      <c r="D61" s="33"/>
      <c r="E61" s="33"/>
      <c r="F61" s="3"/>
      <c r="G61" s="3"/>
      <c r="H61" s="3"/>
      <c r="I61" s="3"/>
      <c r="J61" s="3"/>
      <c r="K61" s="3"/>
      <c r="L61" s="33"/>
      <c r="M61" s="33"/>
      <c r="N61" s="22"/>
    </row>
    <row r="62" spans="1:25" s="1" customFormat="1" ht="19.5">
      <c r="A62" s="3" t="s">
        <v>0</v>
      </c>
      <c r="B62" s="3"/>
      <c r="C62" s="33"/>
      <c r="D62" s="33"/>
      <c r="E62" s="33"/>
      <c r="F62" s="3"/>
      <c r="G62" s="3"/>
      <c r="H62" s="4" t="s">
        <v>943</v>
      </c>
      <c r="I62" s="3"/>
      <c r="J62" s="3"/>
      <c r="K62" s="3"/>
      <c r="L62" s="33"/>
      <c r="M62" s="33"/>
      <c r="N62" s="6" t="str">
        <f>N34</f>
        <v>（主任監督員）</v>
      </c>
    </row>
    <row r="63" spans="1:25" s="1" customFormat="1" ht="18.75" customHeight="1">
      <c r="A63" s="5" t="s">
        <v>1</v>
      </c>
      <c r="B63" s="5" t="s">
        <v>2</v>
      </c>
      <c r="C63" s="201" t="s">
        <v>3</v>
      </c>
      <c r="D63" s="202"/>
      <c r="E63" s="202"/>
      <c r="F63" s="202"/>
      <c r="G63" s="203"/>
      <c r="H63" s="204" t="s">
        <v>5</v>
      </c>
      <c r="I63" s="205"/>
      <c r="J63" s="5" t="s">
        <v>7</v>
      </c>
      <c r="K63" s="204" t="s">
        <v>8</v>
      </c>
      <c r="L63" s="205"/>
      <c r="M63" s="204" t="s">
        <v>9</v>
      </c>
      <c r="N63" s="205"/>
    </row>
    <row r="64" spans="1:25" s="1" customFormat="1">
      <c r="A64" s="192" t="s">
        <v>10</v>
      </c>
      <c r="B64" s="195" t="s">
        <v>35</v>
      </c>
      <c r="C64" s="107"/>
      <c r="D64" s="115"/>
      <c r="E64" s="115"/>
      <c r="F64" s="10"/>
      <c r="G64" s="14"/>
      <c r="H64" s="53" t="s">
        <v>181</v>
      </c>
      <c r="I64" s="157" t="s">
        <v>182</v>
      </c>
      <c r="J64" s="53" t="s">
        <v>183</v>
      </c>
      <c r="K64" s="14"/>
      <c r="L64" s="209"/>
      <c r="M64" s="103"/>
      <c r="N64" s="209"/>
      <c r="P64" s="36"/>
      <c r="Q64" s="36"/>
      <c r="R64" s="36"/>
      <c r="S64" s="36"/>
      <c r="T64" s="36"/>
      <c r="U64" s="36"/>
      <c r="V64" s="36"/>
      <c r="W64" s="36"/>
      <c r="X64" s="37" t="s">
        <v>176</v>
      </c>
      <c r="Y64" s="36"/>
    </row>
    <row r="65" spans="1:25" s="1" customFormat="1">
      <c r="A65" s="193"/>
      <c r="B65" s="196"/>
      <c r="C65" s="107"/>
      <c r="D65" s="115"/>
      <c r="E65" s="115"/>
      <c r="F65" s="10" t="s">
        <v>22</v>
      </c>
      <c r="G65" s="57"/>
      <c r="H65" s="6">
        <f>Q65</f>
        <v>0</v>
      </c>
      <c r="I65" s="156">
        <f>S65</f>
        <v>0</v>
      </c>
      <c r="J65" s="47">
        <f>U65</f>
        <v>0</v>
      </c>
      <c r="K65" s="33"/>
      <c r="L65" s="210"/>
      <c r="M65" s="104"/>
      <c r="N65" s="210"/>
      <c r="P65" s="36" t="s">
        <v>179</v>
      </c>
      <c r="Q65" s="37">
        <f>COUNTIF(C49:C56,"〇")+COUNTIF(C37:C46,"〇")+COUNTIF(C7:C32,"〇")</f>
        <v>0</v>
      </c>
      <c r="R65" s="36" t="s">
        <v>180</v>
      </c>
      <c r="S65" s="37">
        <f>COUNTIF(C49:C56,"△")+COUNTIF(C37:C46,"△")+COUNTIF(C7:C32,"△")</f>
        <v>0</v>
      </c>
      <c r="T65" s="36" t="s">
        <v>177</v>
      </c>
      <c r="U65" s="37">
        <f>COUNTIF(C49:C56,"×")+COUNTIF(C37:C46,"×")+COUNTIF(C7:C32,"×")</f>
        <v>0</v>
      </c>
      <c r="V65" s="36" t="s">
        <v>178</v>
      </c>
      <c r="W65" s="38">
        <f>IF(Q65+S65+U65=0,0,ROUND((Q65+S65*0.5)/(Q65+S65+U65),3))</f>
        <v>0</v>
      </c>
      <c r="X65" s="36">
        <f>IF(W65="","",ROUND(W65*100,1))</f>
        <v>0</v>
      </c>
      <c r="Y65" s="39" t="str">
        <f>IF(X65&lt;60,"d",IF(X65&lt;80,"c",IF(X65&lt;90,"b","a")))</f>
        <v>d</v>
      </c>
    </row>
    <row r="66" spans="1:25" s="1" customFormat="1">
      <c r="A66" s="193"/>
      <c r="B66" s="196"/>
      <c r="C66" s="107"/>
      <c r="D66" s="115"/>
      <c r="E66" s="115"/>
      <c r="F66" s="10" t="s">
        <v>141</v>
      </c>
      <c r="G66" s="3"/>
      <c r="H66" s="3"/>
      <c r="I66" s="3"/>
      <c r="J66" s="3"/>
      <c r="K66" s="33"/>
      <c r="L66" s="210"/>
      <c r="M66" s="104"/>
      <c r="N66" s="210"/>
    </row>
    <row r="67" spans="1:25" s="1" customFormat="1">
      <c r="A67" s="193"/>
      <c r="B67" s="196"/>
      <c r="C67" s="107"/>
      <c r="D67" s="115"/>
      <c r="E67" s="115"/>
      <c r="F67" s="10" t="s">
        <v>142</v>
      </c>
      <c r="G67" s="108"/>
      <c r="H67" s="108"/>
      <c r="I67" s="108"/>
      <c r="J67" s="57"/>
      <c r="K67" s="57"/>
      <c r="L67" s="210"/>
      <c r="M67" s="104"/>
      <c r="N67" s="210"/>
    </row>
    <row r="68" spans="1:25" s="1" customFormat="1">
      <c r="A68" s="193"/>
      <c r="B68" s="196"/>
      <c r="C68" s="107"/>
      <c r="D68" s="115"/>
      <c r="E68" s="115"/>
      <c r="F68" s="24" t="s">
        <v>866</v>
      </c>
      <c r="G68" s="108"/>
      <c r="H68" s="108"/>
      <c r="I68" s="108"/>
      <c r="J68" s="57"/>
      <c r="K68" s="57"/>
      <c r="L68" s="210"/>
      <c r="M68" s="104"/>
      <c r="N68" s="210"/>
    </row>
    <row r="69" spans="1:25" s="1" customFormat="1">
      <c r="A69" s="193"/>
      <c r="B69" s="196"/>
      <c r="C69" s="107"/>
      <c r="D69" s="115"/>
      <c r="E69" s="115"/>
      <c r="F69" s="10" t="s">
        <v>859</v>
      </c>
      <c r="G69" s="108"/>
      <c r="H69" s="108"/>
      <c r="I69" s="108"/>
      <c r="J69" s="57"/>
      <c r="K69" s="57"/>
      <c r="L69" s="210"/>
      <c r="M69" s="104"/>
      <c r="N69" s="210"/>
    </row>
    <row r="70" spans="1:25" s="1" customFormat="1">
      <c r="A70" s="193"/>
      <c r="B70" s="196"/>
      <c r="C70" s="107"/>
      <c r="D70" s="115"/>
      <c r="E70" s="115"/>
      <c r="F70" s="10" t="str">
        <f>"評価値＝(　"&amp;TEXT(Q65+S65*0.5,"0.0")&amp;"　)評価数／(　"&amp;TEXT(Q65+S65+U65,"0.0")&amp;"　)対象評価項目数＝（　"&amp;TEXT(X65,0)&amp;"　）％"</f>
        <v>評価値＝(　0.0　)評価数／(　0.0　)対象評価項目数＝（　0　）％</v>
      </c>
      <c r="G70" s="108"/>
      <c r="H70" s="108"/>
      <c r="I70" s="108"/>
      <c r="J70" s="57"/>
      <c r="K70" s="57"/>
      <c r="L70" s="210"/>
      <c r="M70" s="104"/>
      <c r="N70" s="210"/>
    </row>
    <row r="71" spans="1:25" s="1" customFormat="1">
      <c r="A71" s="193"/>
      <c r="B71" s="196"/>
      <c r="C71" s="107"/>
      <c r="D71" s="115"/>
      <c r="E71" s="115"/>
      <c r="F71" s="10" t="s">
        <v>21</v>
      </c>
      <c r="G71" s="108"/>
      <c r="H71" s="108"/>
      <c r="I71" s="108"/>
      <c r="J71" s="57"/>
      <c r="K71" s="57"/>
      <c r="L71" s="210"/>
      <c r="M71" s="104"/>
      <c r="N71" s="210"/>
    </row>
    <row r="72" spans="1:25" s="1" customFormat="1">
      <c r="A72" s="193"/>
      <c r="B72" s="196"/>
      <c r="C72" s="107"/>
      <c r="D72" s="115"/>
      <c r="E72" s="115"/>
      <c r="F72" s="10" t="s">
        <v>848</v>
      </c>
      <c r="G72" s="108"/>
      <c r="H72" s="108"/>
      <c r="I72" s="108"/>
      <c r="J72" s="57"/>
      <c r="K72" s="57"/>
      <c r="L72" s="210"/>
      <c r="M72" s="104"/>
      <c r="N72" s="210"/>
    </row>
    <row r="73" spans="1:25" s="1" customFormat="1">
      <c r="A73" s="193"/>
      <c r="B73" s="196"/>
      <c r="C73" s="107"/>
      <c r="D73" s="115"/>
      <c r="E73" s="115"/>
      <c r="F73" s="10" t="s">
        <v>849</v>
      </c>
      <c r="G73" s="108"/>
      <c r="H73" s="108"/>
      <c r="I73" s="108"/>
      <c r="J73" s="57"/>
      <c r="K73" s="57"/>
      <c r="L73" s="210"/>
      <c r="M73" s="104"/>
      <c r="N73" s="210"/>
    </row>
    <row r="74" spans="1:25" s="1" customFormat="1">
      <c r="A74" s="198" t="s">
        <v>11</v>
      </c>
      <c r="B74" s="196"/>
      <c r="C74" s="107"/>
      <c r="D74" s="115"/>
      <c r="E74" s="115"/>
      <c r="F74" s="10" t="s">
        <v>850</v>
      </c>
      <c r="G74" s="108"/>
      <c r="H74" s="108"/>
      <c r="I74" s="108"/>
      <c r="J74" s="57"/>
      <c r="K74" s="57"/>
      <c r="L74" s="210"/>
      <c r="M74" s="104"/>
      <c r="N74" s="210"/>
    </row>
    <row r="75" spans="1:25" s="1" customFormat="1">
      <c r="A75" s="198"/>
      <c r="B75" s="196"/>
      <c r="C75" s="107"/>
      <c r="D75" s="115"/>
      <c r="E75" s="115"/>
      <c r="F75" s="10"/>
      <c r="G75" s="108"/>
      <c r="H75" s="108"/>
      <c r="I75" s="108"/>
      <c r="J75" s="57"/>
      <c r="K75" s="57"/>
      <c r="L75" s="210"/>
      <c r="M75" s="104"/>
      <c r="N75" s="210"/>
    </row>
    <row r="76" spans="1:25" s="1" customFormat="1">
      <c r="A76" s="198"/>
      <c r="B76" s="196"/>
      <c r="C76" s="107"/>
      <c r="D76" s="115"/>
      <c r="E76" s="115"/>
      <c r="F76" s="10"/>
      <c r="G76" s="108"/>
      <c r="H76" s="108"/>
      <c r="I76" s="108"/>
      <c r="J76" s="57"/>
      <c r="K76" s="57"/>
      <c r="L76" s="210"/>
      <c r="M76" s="104"/>
      <c r="N76" s="210"/>
    </row>
    <row r="77" spans="1:25" s="1" customFormat="1">
      <c r="A77" s="198"/>
      <c r="B77" s="196"/>
      <c r="C77" s="107"/>
      <c r="D77" s="115"/>
      <c r="E77" s="115"/>
      <c r="F77" s="218" t="s">
        <v>39</v>
      </c>
      <c r="G77" s="219"/>
      <c r="H77" s="219"/>
      <c r="I77" s="219"/>
      <c r="J77" s="220"/>
      <c r="K77" s="140"/>
      <c r="L77" s="210"/>
      <c r="M77" s="104"/>
      <c r="N77" s="210"/>
    </row>
    <row r="78" spans="1:25" s="1" customFormat="1">
      <c r="A78" s="198"/>
      <c r="B78" s="196"/>
      <c r="C78" s="107"/>
      <c r="D78" s="115"/>
      <c r="E78" s="115"/>
      <c r="F78" s="220"/>
      <c r="G78" s="219"/>
      <c r="H78" s="219"/>
      <c r="I78" s="219"/>
      <c r="J78" s="220"/>
      <c r="K78" s="140"/>
      <c r="L78" s="210"/>
      <c r="M78" s="104"/>
      <c r="N78" s="210"/>
    </row>
    <row r="79" spans="1:25" s="1" customFormat="1">
      <c r="A79" s="198"/>
      <c r="B79" s="196"/>
      <c r="C79" s="107"/>
      <c r="D79" s="115"/>
      <c r="E79" s="115"/>
      <c r="F79" s="10"/>
      <c r="G79" s="108"/>
      <c r="H79" s="108"/>
      <c r="I79" s="108"/>
      <c r="J79" s="57"/>
      <c r="K79" s="57"/>
      <c r="L79" s="210"/>
      <c r="M79" s="104"/>
      <c r="N79" s="210"/>
    </row>
    <row r="80" spans="1:25" s="1" customFormat="1">
      <c r="A80" s="198"/>
      <c r="B80" s="196"/>
      <c r="C80" s="107"/>
      <c r="D80" s="115"/>
      <c r="E80" s="115"/>
      <c r="F80" s="10"/>
      <c r="G80" s="108"/>
      <c r="H80" s="108"/>
      <c r="I80" s="108"/>
      <c r="J80" s="57"/>
      <c r="K80" s="57"/>
      <c r="L80" s="210"/>
      <c r="M80" s="104"/>
      <c r="N80" s="210"/>
    </row>
    <row r="81" spans="1:14" s="1" customFormat="1" ht="18.75" customHeight="1">
      <c r="A81" s="198"/>
      <c r="B81" s="196"/>
      <c r="C81" s="107"/>
      <c r="D81" s="115"/>
      <c r="E81" s="115"/>
      <c r="F81" s="10"/>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198"/>
      <c r="B83" s="196"/>
      <c r="C83" s="107"/>
      <c r="D83" s="115"/>
      <c r="E83" s="115"/>
      <c r="F83" s="10"/>
      <c r="G83" s="108"/>
      <c r="H83" s="108"/>
      <c r="I83" s="108"/>
      <c r="J83" s="57"/>
      <c r="K83" s="57"/>
      <c r="L83" s="210"/>
      <c r="M83" s="104"/>
      <c r="N83" s="210"/>
    </row>
    <row r="84" spans="1:14" s="1" customFormat="1">
      <c r="A84" s="198"/>
      <c r="B84" s="196"/>
      <c r="C84" s="107"/>
      <c r="D84" s="115"/>
      <c r="E84" s="115"/>
      <c r="F84" s="10"/>
      <c r="G84" s="9"/>
      <c r="H84" s="9"/>
      <c r="I84" s="9"/>
      <c r="J84" s="10"/>
      <c r="K84" s="10"/>
      <c r="L84" s="210"/>
      <c r="M84" s="104"/>
      <c r="N84" s="210"/>
    </row>
    <row r="85" spans="1:14" s="1" customFormat="1">
      <c r="A85" s="198"/>
      <c r="B85" s="196"/>
      <c r="C85" s="107"/>
      <c r="D85" s="115"/>
      <c r="E85" s="115"/>
      <c r="F85" s="10"/>
      <c r="G85" s="108"/>
      <c r="H85" s="108"/>
      <c r="I85" s="108"/>
      <c r="J85" s="57"/>
      <c r="K85" s="57"/>
      <c r="L85" s="210"/>
      <c r="M85" s="104"/>
      <c r="N85" s="210"/>
    </row>
    <row r="86" spans="1:14" s="1" customFormat="1">
      <c r="A86" s="212"/>
      <c r="B86" s="197"/>
      <c r="C86" s="111"/>
      <c r="D86" s="112"/>
      <c r="E86" s="112"/>
      <c r="F86" s="48"/>
      <c r="G86" s="13"/>
      <c r="H86" s="13"/>
      <c r="I86" s="13"/>
      <c r="J86" s="13"/>
      <c r="K86" s="13"/>
      <c r="L86" s="211"/>
      <c r="M86" s="105"/>
      <c r="N86" s="211"/>
    </row>
  </sheetData>
  <mergeCells count="45">
    <mergeCell ref="M3:N3"/>
    <mergeCell ref="A4:A16"/>
    <mergeCell ref="B4:B32"/>
    <mergeCell ref="C4:J4"/>
    <mergeCell ref="L4:L7"/>
    <mergeCell ref="N4:N7"/>
    <mergeCell ref="L8:L32"/>
    <mergeCell ref="N8:N32"/>
    <mergeCell ref="C3:G3"/>
    <mergeCell ref="H3:I3"/>
    <mergeCell ref="A17:A32"/>
    <mergeCell ref="K3:L3"/>
    <mergeCell ref="D15:J16"/>
    <mergeCell ref="D13:J14"/>
    <mergeCell ref="D8:J9"/>
    <mergeCell ref="D19:J20"/>
    <mergeCell ref="E32:J32"/>
    <mergeCell ref="K35:L35"/>
    <mergeCell ref="M35:N35"/>
    <mergeCell ref="L36:L39"/>
    <mergeCell ref="N36:N39"/>
    <mergeCell ref="C35:G35"/>
    <mergeCell ref="H35:I35"/>
    <mergeCell ref="D39:J40"/>
    <mergeCell ref="A64:A73"/>
    <mergeCell ref="B64:B86"/>
    <mergeCell ref="L64:L67"/>
    <mergeCell ref="N64:N67"/>
    <mergeCell ref="L68:L86"/>
    <mergeCell ref="N68:N86"/>
    <mergeCell ref="A74:A86"/>
    <mergeCell ref="F77:J78"/>
    <mergeCell ref="A48:A60"/>
    <mergeCell ref="A36:A47"/>
    <mergeCell ref="B36:B60"/>
    <mergeCell ref="D54:J55"/>
    <mergeCell ref="M63:N63"/>
    <mergeCell ref="K63:L63"/>
    <mergeCell ref="C63:G63"/>
    <mergeCell ref="H63:I63"/>
    <mergeCell ref="N41:N60"/>
    <mergeCell ref="L41:L60"/>
    <mergeCell ref="D41:J42"/>
    <mergeCell ref="D43:J44"/>
    <mergeCell ref="D45:J46"/>
  </mergeCells>
  <phoneticPr fontId="1"/>
  <dataValidations count="2">
    <dataValidation type="list" allowBlank="1" showInputMessage="1" showErrorMessage="1" sqref="M8 M4">
      <formula1>"・,〇"</formula1>
    </dataValidation>
    <dataValidation type="list" allowBlank="1" showInputMessage="1" showErrorMessage="1" sqref="C7:C8 C10:C13 C15 C18:C19 C21:C31 C56 C37:C39 C41 C43 C49:C54 C45 C47">
      <formula1>"・,〇,×"</formula1>
    </dataValidation>
  </dataValidations>
  <pageMargins left="0.7" right="0.7" top="0.75" bottom="0.75" header="0.3" footer="0.3"/>
  <pageSetup paperSize="9" scale="99" orientation="landscape" r:id="rId1"/>
  <rowBreaks count="2" manualBreakCount="2">
    <brk id="32" max="13" man="1"/>
    <brk id="60"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view="pageBreakPreview" zoomScaleNormal="140" zoomScaleSheetLayoutView="100" workbookViewId="0">
      <selection activeCell="H65" sqref="H65"/>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40</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IF(OR(M4="〇",M8="〇"),"e",IF(OR(K4="〇",K8="〇"),"d",Y68))</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41</v>
      </c>
      <c r="C4" s="7" t="s">
        <v>16</v>
      </c>
      <c r="D4" s="8"/>
      <c r="E4" s="8"/>
      <c r="F4" s="8"/>
      <c r="G4" s="8"/>
      <c r="H4" s="8"/>
      <c r="I4" s="8"/>
      <c r="J4" s="8"/>
      <c r="K4" s="148"/>
      <c r="L4" s="209"/>
      <c r="M4" s="35" t="s">
        <v>166</v>
      </c>
      <c r="N4" s="209" t="s">
        <v>167</v>
      </c>
    </row>
    <row r="5" spans="1:23" s="1" customFormat="1">
      <c r="A5" s="193"/>
      <c r="B5" s="196"/>
      <c r="C5" s="2" t="s">
        <v>13</v>
      </c>
      <c r="D5" s="115"/>
      <c r="E5" s="115"/>
      <c r="G5" s="9"/>
      <c r="H5" s="9"/>
      <c r="I5" s="9"/>
      <c r="J5" s="10"/>
      <c r="K5" s="148"/>
      <c r="L5" s="210"/>
      <c r="M5" s="104"/>
      <c r="N5" s="210"/>
    </row>
    <row r="6" spans="1:23" s="1" customFormat="1">
      <c r="A6" s="193"/>
      <c r="B6" s="196"/>
      <c r="C6" s="3" t="s">
        <v>42</v>
      </c>
      <c r="D6" s="115"/>
      <c r="E6" s="115"/>
      <c r="G6" s="108"/>
      <c r="H6" s="108"/>
      <c r="I6" s="108"/>
      <c r="J6" s="57"/>
      <c r="K6" s="148"/>
      <c r="L6" s="210"/>
      <c r="M6" s="104"/>
      <c r="N6" s="210"/>
    </row>
    <row r="7" spans="1:23" s="1" customFormat="1" ht="13.5" customHeight="1">
      <c r="A7" s="193"/>
      <c r="B7" s="196"/>
      <c r="C7" s="28" t="s">
        <v>166</v>
      </c>
      <c r="D7" s="10" t="s">
        <v>277</v>
      </c>
      <c r="F7" s="10"/>
      <c r="G7" s="10"/>
      <c r="H7" s="10"/>
      <c r="I7" s="10"/>
      <c r="J7" s="10"/>
      <c r="K7" s="148"/>
      <c r="L7" s="210"/>
      <c r="M7" s="105"/>
      <c r="N7" s="211"/>
    </row>
    <row r="8" spans="1:23" s="1" customFormat="1" ht="13.5" customHeight="1">
      <c r="A8" s="193"/>
      <c r="B8" s="196"/>
      <c r="C8" s="28" t="s">
        <v>166</v>
      </c>
      <c r="D8" s="10" t="s">
        <v>278</v>
      </c>
      <c r="F8" s="10"/>
      <c r="G8" s="10"/>
      <c r="H8" s="10"/>
      <c r="I8" s="10"/>
      <c r="J8" s="10"/>
      <c r="K8" s="148"/>
      <c r="L8" s="210"/>
      <c r="M8" s="35" t="s">
        <v>166</v>
      </c>
      <c r="N8" s="210" t="s">
        <v>168</v>
      </c>
    </row>
    <row r="9" spans="1:23" s="1" customFormat="1" ht="13.5" customHeight="1">
      <c r="A9" s="193"/>
      <c r="B9" s="196"/>
      <c r="C9" s="28" t="s">
        <v>166</v>
      </c>
      <c r="D9" s="10" t="s">
        <v>279</v>
      </c>
      <c r="F9" s="10"/>
      <c r="G9" s="10"/>
      <c r="H9" s="10"/>
      <c r="I9" s="10"/>
      <c r="J9" s="10"/>
      <c r="K9" s="148"/>
      <c r="L9" s="210"/>
      <c r="M9" s="104"/>
      <c r="N9" s="210"/>
    </row>
    <row r="10" spans="1:23" s="1" customFormat="1" ht="13.5" customHeight="1">
      <c r="A10" s="193"/>
      <c r="B10" s="196"/>
      <c r="C10" s="28" t="s">
        <v>166</v>
      </c>
      <c r="D10" s="10" t="s">
        <v>280</v>
      </c>
      <c r="F10" s="10"/>
      <c r="G10" s="10"/>
      <c r="H10" s="10"/>
      <c r="I10" s="10"/>
      <c r="J10" s="10"/>
      <c r="K10" s="140"/>
      <c r="L10" s="210"/>
      <c r="M10" s="104"/>
      <c r="N10" s="210"/>
    </row>
    <row r="11" spans="1:23" s="1" customFormat="1" ht="13.5" customHeight="1">
      <c r="A11" s="193"/>
      <c r="B11" s="196"/>
      <c r="C11" s="28" t="s">
        <v>166</v>
      </c>
      <c r="D11" s="10" t="s">
        <v>281</v>
      </c>
      <c r="F11" s="10"/>
      <c r="G11" s="10"/>
      <c r="H11" s="10"/>
      <c r="I11" s="10"/>
      <c r="J11" s="10"/>
      <c r="K11" s="140"/>
      <c r="L11" s="210"/>
      <c r="M11" s="104"/>
      <c r="N11" s="210"/>
    </row>
    <row r="12" spans="1:23" s="1" customFormat="1" ht="13.5" customHeight="1">
      <c r="A12" s="193"/>
      <c r="B12" s="196"/>
      <c r="C12" s="28" t="s">
        <v>166</v>
      </c>
      <c r="D12" s="10" t="s">
        <v>282</v>
      </c>
      <c r="F12" s="10"/>
      <c r="G12" s="10"/>
      <c r="H12" s="10"/>
      <c r="I12" s="10"/>
      <c r="J12" s="10"/>
      <c r="K12" s="140"/>
      <c r="L12" s="210"/>
      <c r="M12" s="104"/>
      <c r="N12" s="210"/>
    </row>
    <row r="13" spans="1:23" s="1" customFormat="1" ht="13.5" customHeight="1">
      <c r="A13" s="193"/>
      <c r="B13" s="196"/>
      <c r="C13" s="28" t="s">
        <v>166</v>
      </c>
      <c r="D13" s="10" t="s">
        <v>283</v>
      </c>
      <c r="F13" s="10"/>
      <c r="G13" s="10"/>
      <c r="H13" s="10"/>
      <c r="I13" s="10"/>
      <c r="J13" s="10"/>
      <c r="K13" s="140"/>
      <c r="L13" s="210"/>
      <c r="M13" s="104"/>
      <c r="N13" s="210"/>
    </row>
    <row r="14" spans="1:23" s="1" customFormat="1" ht="13.5" customHeight="1">
      <c r="A14" s="198" t="s">
        <v>11</v>
      </c>
      <c r="B14" s="196"/>
      <c r="C14" s="28" t="s">
        <v>166</v>
      </c>
      <c r="D14" s="10" t="s">
        <v>284</v>
      </c>
      <c r="F14" s="10"/>
      <c r="G14" s="10"/>
      <c r="H14" s="10"/>
      <c r="I14" s="10"/>
      <c r="J14" s="10"/>
      <c r="K14" s="140"/>
      <c r="L14" s="210"/>
      <c r="M14" s="104"/>
      <c r="N14" s="210"/>
    </row>
    <row r="15" spans="1:23" s="1" customFormat="1" ht="13.5" customHeight="1">
      <c r="A15" s="198"/>
      <c r="B15" s="196"/>
      <c r="C15" s="28" t="s">
        <v>166</v>
      </c>
      <c r="D15" s="208" t="s">
        <v>285</v>
      </c>
      <c r="E15" s="208"/>
      <c r="F15" s="208"/>
      <c r="G15" s="208"/>
      <c r="H15" s="208"/>
      <c r="I15" s="208"/>
      <c r="J15" s="208"/>
      <c r="K15" s="140"/>
      <c r="L15" s="210"/>
      <c r="M15" s="104"/>
      <c r="N15" s="210"/>
    </row>
    <row r="16" spans="1:23" s="1" customFormat="1" ht="13.5" customHeight="1">
      <c r="A16" s="198"/>
      <c r="B16" s="196"/>
      <c r="C16" s="54"/>
      <c r="D16" s="208"/>
      <c r="E16" s="208"/>
      <c r="F16" s="208"/>
      <c r="G16" s="208"/>
      <c r="H16" s="208"/>
      <c r="I16" s="208"/>
      <c r="J16" s="208"/>
      <c r="K16" s="140"/>
      <c r="L16" s="210"/>
      <c r="M16" s="104"/>
      <c r="N16" s="210"/>
    </row>
    <row r="17" spans="1:14" s="1" customFormat="1" ht="13.5" customHeight="1">
      <c r="A17" s="198"/>
      <c r="B17" s="196"/>
      <c r="C17" s="28" t="s">
        <v>166</v>
      </c>
      <c r="D17" s="10" t="s">
        <v>286</v>
      </c>
      <c r="E17" s="10"/>
      <c r="F17" s="10"/>
      <c r="G17" s="10"/>
      <c r="H17" s="10"/>
      <c r="I17" s="10"/>
      <c r="K17" s="140"/>
      <c r="L17" s="210"/>
      <c r="M17" s="104"/>
      <c r="N17" s="210"/>
    </row>
    <row r="18" spans="1:14" s="1" customFormat="1" ht="13.5" customHeight="1">
      <c r="A18" s="198"/>
      <c r="B18" s="196"/>
      <c r="C18" s="28" t="s">
        <v>166</v>
      </c>
      <c r="D18" s="10" t="s">
        <v>287</v>
      </c>
      <c r="E18" s="10"/>
      <c r="F18" s="10"/>
      <c r="G18" s="10"/>
      <c r="H18" s="10"/>
      <c r="I18" s="10"/>
      <c r="K18" s="140"/>
      <c r="L18" s="210"/>
      <c r="M18" s="104"/>
      <c r="N18" s="210"/>
    </row>
    <row r="19" spans="1:14" s="1" customFormat="1" ht="13.5" customHeight="1">
      <c r="A19" s="198"/>
      <c r="B19" s="196"/>
      <c r="C19" s="28" t="s">
        <v>166</v>
      </c>
      <c r="D19" s="10" t="s">
        <v>288</v>
      </c>
      <c r="E19" s="10"/>
      <c r="F19" s="10"/>
      <c r="G19" s="10"/>
      <c r="H19" s="10"/>
      <c r="I19" s="10"/>
      <c r="K19" s="140"/>
      <c r="L19" s="210"/>
      <c r="M19" s="104"/>
      <c r="N19" s="210"/>
    </row>
    <row r="20" spans="1:14" s="1" customFormat="1" ht="13.5" customHeight="1">
      <c r="A20" s="198"/>
      <c r="B20" s="196"/>
      <c r="C20" s="28" t="s">
        <v>166</v>
      </c>
      <c r="D20" s="10" t="s">
        <v>289</v>
      </c>
      <c r="E20" s="10"/>
      <c r="F20" s="10"/>
      <c r="G20" s="10"/>
      <c r="H20" s="10"/>
      <c r="I20" s="10"/>
      <c r="K20" s="140"/>
      <c r="L20" s="210"/>
      <c r="M20" s="104"/>
      <c r="N20" s="210"/>
    </row>
    <row r="21" spans="1:14" s="1" customFormat="1" ht="13.5" customHeight="1">
      <c r="A21" s="198"/>
      <c r="B21" s="196"/>
      <c r="C21" s="28" t="s">
        <v>166</v>
      </c>
      <c r="D21" s="10" t="s">
        <v>290</v>
      </c>
      <c r="E21" s="10"/>
      <c r="F21" s="10"/>
      <c r="G21" s="10"/>
      <c r="H21" s="10"/>
      <c r="I21" s="10"/>
      <c r="K21" s="140"/>
      <c r="L21" s="210"/>
      <c r="M21" s="104"/>
      <c r="N21" s="210"/>
    </row>
    <row r="22" spans="1:14" s="1" customFormat="1">
      <c r="A22" s="198"/>
      <c r="B22" s="196"/>
      <c r="C22" s="57" t="s">
        <v>43</v>
      </c>
      <c r="D22" s="115"/>
      <c r="E22" s="115"/>
      <c r="G22" s="108"/>
      <c r="H22" s="108"/>
      <c r="I22" s="108"/>
      <c r="J22" s="57"/>
      <c r="K22" s="57"/>
      <c r="L22" s="210"/>
      <c r="M22" s="104"/>
      <c r="N22" s="210"/>
    </row>
    <row r="23" spans="1:14" s="1" customFormat="1" ht="13.5" customHeight="1">
      <c r="A23" s="198"/>
      <c r="B23" s="196"/>
      <c r="C23" s="28" t="s">
        <v>166</v>
      </c>
      <c r="D23" s="10" t="s">
        <v>291</v>
      </c>
      <c r="F23" s="10"/>
      <c r="G23" s="10"/>
      <c r="H23" s="10"/>
      <c r="I23" s="10"/>
      <c r="J23" s="10"/>
      <c r="K23" s="148"/>
      <c r="L23" s="210"/>
      <c r="M23" s="104"/>
      <c r="N23" s="210"/>
    </row>
    <row r="24" spans="1:14" s="1" customFormat="1" ht="13.5" customHeight="1">
      <c r="A24" s="198"/>
      <c r="B24" s="196"/>
      <c r="C24" s="28" t="s">
        <v>166</v>
      </c>
      <c r="D24" s="10" t="s">
        <v>292</v>
      </c>
      <c r="F24" s="10"/>
      <c r="G24" s="10"/>
      <c r="H24" s="10"/>
      <c r="I24" s="10"/>
      <c r="J24" s="10"/>
      <c r="K24" s="148"/>
      <c r="L24" s="210"/>
      <c r="M24" s="104"/>
      <c r="N24" s="210"/>
    </row>
    <row r="25" spans="1:14" s="1" customFormat="1" ht="13.5" customHeight="1">
      <c r="A25" s="198"/>
      <c r="B25" s="196"/>
      <c r="C25" s="28" t="s">
        <v>166</v>
      </c>
      <c r="D25" s="208" t="s">
        <v>293</v>
      </c>
      <c r="E25" s="208"/>
      <c r="F25" s="208"/>
      <c r="G25" s="208"/>
      <c r="H25" s="208"/>
      <c r="I25" s="208"/>
      <c r="J25" s="208"/>
      <c r="K25" s="148"/>
      <c r="L25" s="210"/>
      <c r="M25" s="104"/>
      <c r="N25" s="210"/>
    </row>
    <row r="26" spans="1:14" s="1" customFormat="1" ht="13.5" customHeight="1">
      <c r="A26" s="198"/>
      <c r="B26" s="196"/>
      <c r="C26" s="54"/>
      <c r="D26" s="208"/>
      <c r="E26" s="208"/>
      <c r="F26" s="208"/>
      <c r="G26" s="208"/>
      <c r="H26" s="208"/>
      <c r="I26" s="208"/>
      <c r="J26" s="208"/>
      <c r="K26" s="148"/>
      <c r="L26" s="210"/>
      <c r="M26" s="104"/>
      <c r="N26" s="210"/>
    </row>
    <row r="27" spans="1:14" s="1" customFormat="1" ht="13.5" customHeight="1">
      <c r="A27" s="198"/>
      <c r="B27" s="196"/>
      <c r="C27" s="28" t="s">
        <v>166</v>
      </c>
      <c r="D27" s="10" t="s">
        <v>294</v>
      </c>
      <c r="E27" s="10"/>
      <c r="F27" s="10"/>
      <c r="G27" s="10"/>
      <c r="H27" s="10"/>
      <c r="I27" s="10"/>
      <c r="K27" s="148"/>
      <c r="L27" s="210"/>
      <c r="M27" s="104"/>
      <c r="N27" s="210"/>
    </row>
    <row r="28" spans="1:14" s="1" customFormat="1" ht="13.5" customHeight="1">
      <c r="A28" s="198"/>
      <c r="B28" s="196"/>
      <c r="C28" s="28" t="s">
        <v>166</v>
      </c>
      <c r="D28" s="10" t="s">
        <v>295</v>
      </c>
      <c r="E28" s="10"/>
      <c r="F28" s="10"/>
      <c r="G28" s="10"/>
      <c r="H28" s="10"/>
      <c r="I28" s="10"/>
      <c r="K28" s="148"/>
      <c r="L28" s="210"/>
      <c r="M28" s="104"/>
      <c r="N28" s="210"/>
    </row>
    <row r="29" spans="1:14" s="1" customFormat="1" ht="13.5" customHeight="1">
      <c r="A29" s="198"/>
      <c r="B29" s="196"/>
      <c r="C29" s="28" t="s">
        <v>166</v>
      </c>
      <c r="D29" s="10" t="s">
        <v>296</v>
      </c>
      <c r="E29" s="10"/>
      <c r="F29" s="10"/>
      <c r="G29" s="10"/>
      <c r="H29" s="10"/>
      <c r="I29" s="10"/>
      <c r="K29" s="148"/>
      <c r="L29" s="210"/>
      <c r="M29" s="104"/>
      <c r="N29" s="210"/>
    </row>
    <row r="30" spans="1:14" s="1" customFormat="1" ht="13.5" customHeight="1">
      <c r="A30" s="198"/>
      <c r="B30" s="196"/>
      <c r="C30" s="28" t="s">
        <v>166</v>
      </c>
      <c r="D30" s="10" t="s">
        <v>297</v>
      </c>
      <c r="E30" s="10"/>
      <c r="F30" s="10"/>
      <c r="G30" s="10"/>
      <c r="H30" s="10"/>
      <c r="I30" s="10"/>
      <c r="K30" s="140"/>
      <c r="L30" s="210"/>
      <c r="M30" s="104"/>
      <c r="N30" s="210"/>
    </row>
    <row r="31" spans="1:14" s="1" customFormat="1" ht="13.5" customHeight="1">
      <c r="A31" s="198"/>
      <c r="B31" s="196"/>
      <c r="C31" s="28" t="s">
        <v>166</v>
      </c>
      <c r="D31" s="10" t="s">
        <v>298</v>
      </c>
      <c r="E31" s="10"/>
      <c r="F31" s="10"/>
      <c r="G31" s="10"/>
      <c r="H31" s="10"/>
      <c r="I31" s="10"/>
      <c r="K31" s="140"/>
      <c r="L31" s="210"/>
      <c r="M31" s="104"/>
      <c r="N31" s="210"/>
    </row>
    <row r="32" spans="1:14" s="1" customFormat="1" ht="13.5" customHeight="1">
      <c r="A32" s="198"/>
      <c r="B32" s="196"/>
      <c r="C32" s="28" t="s">
        <v>166</v>
      </c>
      <c r="D32" s="10" t="s">
        <v>299</v>
      </c>
      <c r="E32" s="10"/>
      <c r="F32" s="10"/>
      <c r="G32" s="10"/>
      <c r="H32" s="10"/>
      <c r="I32" s="10"/>
      <c r="K32" s="140"/>
      <c r="L32" s="210"/>
      <c r="M32" s="104"/>
      <c r="N32" s="210"/>
    </row>
    <row r="33" spans="1:14" s="1" customFormat="1" ht="13.5" customHeight="1">
      <c r="A33" s="198"/>
      <c r="B33" s="196"/>
      <c r="C33" s="28" t="s">
        <v>166</v>
      </c>
      <c r="D33" s="10" t="s">
        <v>300</v>
      </c>
      <c r="E33" s="10"/>
      <c r="F33" s="10"/>
      <c r="G33" s="10"/>
      <c r="H33" s="10"/>
      <c r="I33" s="10"/>
      <c r="K33" s="140"/>
      <c r="L33" s="210"/>
      <c r="M33" s="104"/>
      <c r="N33" s="210"/>
    </row>
    <row r="34" spans="1:14" s="1" customFormat="1" ht="13.5" customHeight="1">
      <c r="A34" s="212"/>
      <c r="B34" s="197"/>
      <c r="C34" s="105"/>
      <c r="D34" s="94"/>
      <c r="E34" s="94"/>
      <c r="F34" s="113"/>
      <c r="G34" s="113"/>
      <c r="H34" s="113"/>
      <c r="I34" s="113"/>
      <c r="J34" s="113"/>
      <c r="K34" s="146"/>
      <c r="L34" s="211"/>
      <c r="M34" s="105"/>
      <c r="N34" s="211"/>
    </row>
    <row r="35" spans="1:14" s="1" customFormat="1">
      <c r="A35" s="2" t="s">
        <v>40</v>
      </c>
      <c r="B35" s="3"/>
      <c r="C35" s="33"/>
      <c r="D35" s="33"/>
      <c r="E35" s="33"/>
      <c r="F35" s="3"/>
      <c r="G35" s="3"/>
      <c r="H35" s="3"/>
      <c r="I35" s="3"/>
      <c r="J35" s="3"/>
      <c r="K35" s="3"/>
      <c r="L35" s="33"/>
      <c r="M35" s="33"/>
      <c r="N35" s="22"/>
    </row>
    <row r="36" spans="1:14" s="1" customFormat="1" ht="19.5">
      <c r="A36" s="3" t="s">
        <v>0</v>
      </c>
      <c r="B36" s="3"/>
      <c r="C36" s="33"/>
      <c r="D36" s="33"/>
      <c r="E36" s="33"/>
      <c r="F36" s="3"/>
      <c r="G36" s="3"/>
      <c r="H36" s="4" t="s">
        <v>943</v>
      </c>
      <c r="I36" s="3"/>
      <c r="J36" s="3"/>
      <c r="K36" s="3"/>
      <c r="L36" s="33"/>
      <c r="M36" s="33"/>
      <c r="N36" s="6" t="s">
        <v>844</v>
      </c>
    </row>
    <row r="37" spans="1:14" s="1" customFormat="1" ht="18.75" customHeight="1">
      <c r="A37" s="5" t="s">
        <v>1</v>
      </c>
      <c r="B37" s="5" t="s">
        <v>2</v>
      </c>
      <c r="C37" s="201" t="s">
        <v>3</v>
      </c>
      <c r="D37" s="202"/>
      <c r="E37" s="202"/>
      <c r="F37" s="202"/>
      <c r="G37" s="203"/>
      <c r="H37" s="204" t="s">
        <v>5</v>
      </c>
      <c r="I37" s="205"/>
      <c r="J37" s="86" t="s">
        <v>7</v>
      </c>
      <c r="K37" s="204" t="s">
        <v>8</v>
      </c>
      <c r="L37" s="205"/>
      <c r="M37" s="204" t="s">
        <v>9</v>
      </c>
      <c r="N37" s="205"/>
    </row>
    <row r="38" spans="1:14" s="1" customFormat="1" ht="13.5" customHeight="1">
      <c r="A38" s="192" t="s">
        <v>10</v>
      </c>
      <c r="B38" s="195" t="s">
        <v>41</v>
      </c>
      <c r="C38" s="28" t="s">
        <v>166</v>
      </c>
      <c r="D38" s="10" t="s">
        <v>301</v>
      </c>
      <c r="F38" s="10"/>
      <c r="G38" s="10"/>
      <c r="H38" s="10"/>
      <c r="I38" s="10"/>
      <c r="J38" s="10"/>
      <c r="K38" s="133"/>
      <c r="L38" s="209"/>
      <c r="M38" s="103"/>
      <c r="N38" s="209"/>
    </row>
    <row r="39" spans="1:14" s="1" customFormat="1" ht="13.5" customHeight="1">
      <c r="A39" s="193"/>
      <c r="B39" s="196"/>
      <c r="C39" s="28" t="s">
        <v>166</v>
      </c>
      <c r="D39" s="208" t="s">
        <v>302</v>
      </c>
      <c r="E39" s="208"/>
      <c r="F39" s="208"/>
      <c r="G39" s="208"/>
      <c r="H39" s="208"/>
      <c r="I39" s="208"/>
      <c r="J39" s="208"/>
      <c r="K39" s="148"/>
      <c r="L39" s="210"/>
      <c r="M39" s="104"/>
      <c r="N39" s="210"/>
    </row>
    <row r="40" spans="1:14" s="1" customFormat="1" ht="13.5" customHeight="1">
      <c r="A40" s="193"/>
      <c r="B40" s="196"/>
      <c r="C40" s="12"/>
      <c r="D40" s="208"/>
      <c r="E40" s="208"/>
      <c r="F40" s="208"/>
      <c r="G40" s="208"/>
      <c r="H40" s="208"/>
      <c r="I40" s="208"/>
      <c r="J40" s="208"/>
      <c r="K40" s="148"/>
      <c r="L40" s="210"/>
      <c r="M40" s="104"/>
      <c r="N40" s="210"/>
    </row>
    <row r="41" spans="1:14" s="1" customFormat="1" ht="13.5" customHeight="1">
      <c r="A41" s="193"/>
      <c r="B41" s="196"/>
      <c r="C41" s="28" t="s">
        <v>166</v>
      </c>
      <c r="D41" s="10" t="s">
        <v>289</v>
      </c>
      <c r="F41" s="10"/>
      <c r="G41" s="10"/>
      <c r="H41" s="10"/>
      <c r="I41" s="10"/>
      <c r="J41" s="10"/>
      <c r="K41" s="148"/>
      <c r="L41" s="210"/>
      <c r="M41" s="104"/>
      <c r="N41" s="210"/>
    </row>
    <row r="42" spans="1:14" s="1" customFormat="1" ht="13.5" customHeight="1">
      <c r="A42" s="193"/>
      <c r="B42" s="196"/>
      <c r="C42" s="28" t="s">
        <v>166</v>
      </c>
      <c r="D42" s="10" t="s">
        <v>290</v>
      </c>
      <c r="F42" s="10"/>
      <c r="G42" s="10"/>
      <c r="H42" s="10"/>
      <c r="I42" s="10"/>
      <c r="J42" s="10"/>
      <c r="K42" s="148"/>
      <c r="L42" s="210"/>
      <c r="M42" s="104"/>
      <c r="N42" s="210"/>
    </row>
    <row r="43" spans="1:14" s="1" customFormat="1">
      <c r="A43" s="193"/>
      <c r="B43" s="196"/>
      <c r="C43" s="104"/>
      <c r="D43" s="90"/>
      <c r="E43" s="90"/>
      <c r="F43" s="57" t="s">
        <v>43</v>
      </c>
      <c r="G43" s="3"/>
      <c r="H43" s="3"/>
      <c r="I43" s="3"/>
      <c r="J43" s="3"/>
      <c r="K43" s="33"/>
      <c r="L43" s="210"/>
      <c r="M43" s="104"/>
      <c r="N43" s="210"/>
    </row>
    <row r="44" spans="1:14" s="1" customFormat="1" ht="13.5" customHeight="1">
      <c r="A44" s="193"/>
      <c r="B44" s="196"/>
      <c r="C44" s="28" t="s">
        <v>166</v>
      </c>
      <c r="D44" s="10" t="s">
        <v>291</v>
      </c>
      <c r="E44" s="10"/>
      <c r="F44" s="10"/>
      <c r="G44" s="10"/>
      <c r="H44" s="10"/>
      <c r="I44" s="10"/>
      <c r="K44" s="148"/>
      <c r="L44" s="210"/>
      <c r="M44" s="104"/>
      <c r="N44" s="210"/>
    </row>
    <row r="45" spans="1:14" s="1" customFormat="1" ht="13.5" customHeight="1">
      <c r="A45" s="193"/>
      <c r="B45" s="196"/>
      <c r="C45" s="28" t="s">
        <v>166</v>
      </c>
      <c r="D45" s="10" t="s">
        <v>292</v>
      </c>
      <c r="E45" s="10"/>
      <c r="F45" s="10"/>
      <c r="G45" s="10"/>
      <c r="H45" s="10"/>
      <c r="I45" s="10"/>
      <c r="K45" s="148"/>
      <c r="L45" s="210"/>
      <c r="M45" s="104"/>
      <c r="N45" s="210"/>
    </row>
    <row r="46" spans="1:14" s="1" customFormat="1" ht="13.5" customHeight="1">
      <c r="A46" s="193"/>
      <c r="B46" s="196"/>
      <c r="C46" s="28" t="s">
        <v>166</v>
      </c>
      <c r="D46" s="208" t="s">
        <v>293</v>
      </c>
      <c r="E46" s="208"/>
      <c r="F46" s="208"/>
      <c r="G46" s="208"/>
      <c r="H46" s="208"/>
      <c r="I46" s="208"/>
      <c r="J46" s="208"/>
      <c r="K46" s="148"/>
      <c r="L46" s="210"/>
      <c r="M46" s="104"/>
      <c r="N46" s="210"/>
    </row>
    <row r="47" spans="1:14" s="1" customFormat="1" ht="13.5" customHeight="1">
      <c r="A47" s="193"/>
      <c r="B47" s="196"/>
      <c r="C47" s="12"/>
      <c r="D47" s="208"/>
      <c r="E47" s="208"/>
      <c r="F47" s="208"/>
      <c r="G47" s="208"/>
      <c r="H47" s="208"/>
      <c r="I47" s="208"/>
      <c r="J47" s="208"/>
      <c r="K47" s="148"/>
      <c r="L47" s="210"/>
      <c r="M47" s="104"/>
      <c r="N47" s="210"/>
    </row>
    <row r="48" spans="1:14" s="1" customFormat="1" ht="13.5" customHeight="1">
      <c r="A48" s="193"/>
      <c r="B48" s="196"/>
      <c r="C48" s="28" t="s">
        <v>166</v>
      </c>
      <c r="D48" s="10" t="s">
        <v>294</v>
      </c>
      <c r="E48" s="10"/>
      <c r="F48" s="10"/>
      <c r="G48" s="10"/>
      <c r="H48" s="10"/>
      <c r="I48" s="10"/>
      <c r="K48" s="148"/>
      <c r="L48" s="210"/>
      <c r="M48" s="104"/>
      <c r="N48" s="210"/>
    </row>
    <row r="49" spans="1:14" s="1" customFormat="1" ht="13.5" customHeight="1">
      <c r="A49" s="193"/>
      <c r="B49" s="196"/>
      <c r="C49" s="28" t="s">
        <v>166</v>
      </c>
      <c r="D49" s="10" t="s">
        <v>295</v>
      </c>
      <c r="E49" s="10"/>
      <c r="F49" s="10"/>
      <c r="G49" s="10"/>
      <c r="H49" s="10"/>
      <c r="I49" s="10"/>
      <c r="K49" s="148"/>
      <c r="L49" s="210"/>
      <c r="M49" s="104"/>
      <c r="N49" s="210"/>
    </row>
    <row r="50" spans="1:14" s="1" customFormat="1" ht="13.5" customHeight="1">
      <c r="A50" s="198" t="s">
        <v>11</v>
      </c>
      <c r="B50" s="196"/>
      <c r="C50" s="28" t="s">
        <v>166</v>
      </c>
      <c r="D50" s="10" t="s">
        <v>296</v>
      </c>
      <c r="E50" s="10"/>
      <c r="F50" s="10"/>
      <c r="G50" s="10"/>
      <c r="H50" s="10"/>
      <c r="I50" s="10"/>
      <c r="K50" s="148"/>
      <c r="L50" s="210"/>
      <c r="M50" s="104"/>
      <c r="N50" s="210"/>
    </row>
    <row r="51" spans="1:14" s="1" customFormat="1" ht="13.5" customHeight="1">
      <c r="A51" s="198"/>
      <c r="B51" s="196"/>
      <c r="C51" s="28" t="s">
        <v>166</v>
      </c>
      <c r="D51" s="10" t="s">
        <v>297</v>
      </c>
      <c r="E51" s="10"/>
      <c r="F51" s="10"/>
      <c r="G51" s="10"/>
      <c r="H51" s="10"/>
      <c r="I51" s="10"/>
      <c r="K51" s="148"/>
      <c r="L51" s="210"/>
      <c r="M51" s="104"/>
      <c r="N51" s="210"/>
    </row>
    <row r="52" spans="1:14" s="1" customFormat="1" ht="13.5" customHeight="1">
      <c r="A52" s="198"/>
      <c r="B52" s="196"/>
      <c r="C52" s="28" t="s">
        <v>166</v>
      </c>
      <c r="D52" s="10" t="s">
        <v>298</v>
      </c>
      <c r="E52" s="10"/>
      <c r="F52" s="10"/>
      <c r="G52" s="10"/>
      <c r="H52" s="10"/>
      <c r="I52" s="10"/>
      <c r="K52" s="148"/>
      <c r="L52" s="210"/>
      <c r="M52" s="104"/>
      <c r="N52" s="210"/>
    </row>
    <row r="53" spans="1:14" s="1" customFormat="1" ht="13.5" customHeight="1">
      <c r="A53" s="198"/>
      <c r="B53" s="196"/>
      <c r="C53" s="28" t="s">
        <v>166</v>
      </c>
      <c r="D53" s="10" t="s">
        <v>299</v>
      </c>
      <c r="E53" s="10"/>
      <c r="F53" s="10"/>
      <c r="G53" s="10"/>
      <c r="H53" s="10"/>
      <c r="I53" s="10"/>
      <c r="K53" s="148"/>
      <c r="L53" s="210"/>
      <c r="M53" s="104"/>
      <c r="N53" s="210"/>
    </row>
    <row r="54" spans="1:14" s="1" customFormat="1" ht="13.5" customHeight="1">
      <c r="A54" s="198"/>
      <c r="B54" s="196"/>
      <c r="C54" s="28" t="s">
        <v>166</v>
      </c>
      <c r="D54" s="10" t="s">
        <v>303</v>
      </c>
      <c r="E54" s="10"/>
      <c r="F54" s="10"/>
      <c r="G54" s="10"/>
      <c r="H54" s="10"/>
      <c r="I54" s="10"/>
      <c r="K54" s="148"/>
      <c r="L54" s="210"/>
      <c r="M54" s="104"/>
      <c r="N54" s="210"/>
    </row>
    <row r="55" spans="1:14" s="1" customFormat="1" ht="13.5" customHeight="1">
      <c r="A55" s="198"/>
      <c r="B55" s="196"/>
      <c r="C55" s="28" t="s">
        <v>166</v>
      </c>
      <c r="D55" s="10" t="s">
        <v>301</v>
      </c>
      <c r="E55" s="10"/>
      <c r="F55" s="10"/>
      <c r="G55" s="10"/>
      <c r="H55" s="10"/>
      <c r="I55" s="10"/>
      <c r="K55" s="148"/>
      <c r="L55" s="210"/>
      <c r="M55" s="104"/>
      <c r="N55" s="210"/>
    </row>
    <row r="56" spans="1:14" s="1" customFormat="1" ht="13.5" customHeight="1">
      <c r="A56" s="198"/>
      <c r="B56" s="196"/>
      <c r="C56" s="28" t="s">
        <v>166</v>
      </c>
      <c r="D56" s="208" t="s">
        <v>302</v>
      </c>
      <c r="E56" s="208"/>
      <c r="F56" s="208"/>
      <c r="G56" s="208"/>
      <c r="H56" s="208"/>
      <c r="I56" s="208"/>
      <c r="J56" s="208"/>
      <c r="K56" s="148"/>
      <c r="L56" s="210"/>
      <c r="M56" s="104"/>
      <c r="N56" s="210"/>
    </row>
    <row r="57" spans="1:14" s="1" customFormat="1" ht="13.5" customHeight="1">
      <c r="A57" s="198"/>
      <c r="B57" s="196"/>
      <c r="C57" s="12"/>
      <c r="D57" s="208"/>
      <c r="E57" s="208"/>
      <c r="F57" s="208"/>
      <c r="G57" s="208"/>
      <c r="H57" s="208"/>
      <c r="I57" s="208"/>
      <c r="J57" s="208"/>
      <c r="K57" s="148"/>
      <c r="L57" s="210"/>
      <c r="M57" s="104"/>
      <c r="N57" s="210"/>
    </row>
    <row r="58" spans="1:14" s="1" customFormat="1" ht="13.5" customHeight="1">
      <c r="A58" s="198"/>
      <c r="B58" s="196"/>
      <c r="C58" s="28" t="s">
        <v>166</v>
      </c>
      <c r="D58" s="10" t="s">
        <v>304</v>
      </c>
      <c r="E58" s="10"/>
      <c r="F58" s="10"/>
      <c r="G58" s="10"/>
      <c r="H58" s="10"/>
      <c r="I58" s="10"/>
      <c r="K58" s="57"/>
      <c r="L58" s="210"/>
      <c r="M58" s="104"/>
      <c r="N58" s="210"/>
    </row>
    <row r="59" spans="1:14" s="1" customFormat="1" ht="13.5" customHeight="1">
      <c r="A59" s="198"/>
      <c r="B59" s="196"/>
      <c r="C59" s="28" t="s">
        <v>166</v>
      </c>
      <c r="D59" s="10" t="s">
        <v>305</v>
      </c>
      <c r="E59" s="10"/>
      <c r="F59" s="10"/>
      <c r="G59" s="10"/>
      <c r="H59" s="10"/>
      <c r="I59" s="10"/>
      <c r="K59" s="57"/>
      <c r="L59" s="210"/>
      <c r="M59" s="104"/>
      <c r="N59" s="210"/>
    </row>
    <row r="60" spans="1:14" s="1" customFormat="1" ht="13.5" customHeight="1">
      <c r="A60" s="198"/>
      <c r="B60" s="196"/>
      <c r="C60" s="104"/>
      <c r="D60" s="90"/>
      <c r="E60" s="90"/>
      <c r="F60" s="49"/>
      <c r="G60" s="108"/>
      <c r="H60" s="108"/>
      <c r="I60" s="108"/>
      <c r="J60" s="57"/>
      <c r="K60" s="57"/>
      <c r="L60" s="210"/>
      <c r="M60" s="104"/>
      <c r="N60" s="210"/>
    </row>
    <row r="61" spans="1:14" s="1" customFormat="1" ht="13.5" customHeight="1">
      <c r="A61" s="198"/>
      <c r="B61" s="196"/>
      <c r="C61" s="104"/>
      <c r="D61" s="90"/>
      <c r="E61" s="90"/>
      <c r="F61" s="10"/>
      <c r="G61" s="9"/>
      <c r="H61" s="9"/>
      <c r="I61" s="9"/>
      <c r="J61" s="10"/>
      <c r="K61" s="10"/>
      <c r="L61" s="210"/>
      <c r="M61" s="104"/>
      <c r="N61" s="210"/>
    </row>
    <row r="62" spans="1:14" s="1" customFormat="1" ht="13.5" customHeight="1">
      <c r="A62" s="198"/>
      <c r="B62" s="196"/>
      <c r="C62" s="104"/>
      <c r="D62" s="90"/>
      <c r="E62" s="90"/>
      <c r="F62" s="10"/>
      <c r="G62" s="108"/>
      <c r="H62" s="108"/>
      <c r="I62" s="108"/>
      <c r="J62" s="57"/>
      <c r="K62" s="57"/>
      <c r="L62" s="210"/>
      <c r="M62" s="104"/>
      <c r="N62" s="210"/>
    </row>
    <row r="63" spans="1:14" s="1" customFormat="1" ht="13.5" customHeight="1">
      <c r="A63" s="212"/>
      <c r="B63" s="197"/>
      <c r="C63" s="105"/>
      <c r="D63" s="94"/>
      <c r="E63" s="94"/>
      <c r="F63" s="25"/>
      <c r="G63" s="13"/>
      <c r="H63" s="13"/>
      <c r="I63" s="13"/>
      <c r="J63" s="13"/>
      <c r="K63" s="13"/>
      <c r="L63" s="211"/>
      <c r="M63" s="105"/>
      <c r="N63" s="211"/>
    </row>
    <row r="64" spans="1:14" s="1" customFormat="1">
      <c r="A64" s="2" t="s">
        <v>40</v>
      </c>
      <c r="B64" s="3"/>
      <c r="C64" s="33"/>
      <c r="D64" s="33"/>
      <c r="E64" s="33"/>
      <c r="F64" s="3"/>
      <c r="G64" s="3"/>
      <c r="H64" s="3"/>
      <c r="I64" s="3"/>
      <c r="J64" s="3"/>
      <c r="K64" s="3"/>
      <c r="L64" s="33"/>
      <c r="M64" s="33"/>
      <c r="N64" s="22"/>
    </row>
    <row r="65" spans="1:25" s="1" customFormat="1" ht="19.5">
      <c r="A65" s="3" t="s">
        <v>0</v>
      </c>
      <c r="B65" s="3"/>
      <c r="C65" s="33"/>
      <c r="D65" s="33"/>
      <c r="E65" s="33"/>
      <c r="F65" s="3"/>
      <c r="G65" s="3"/>
      <c r="H65" s="4" t="s">
        <v>943</v>
      </c>
      <c r="I65" s="3"/>
      <c r="J65" s="3"/>
      <c r="K65" s="3"/>
      <c r="L65" s="33"/>
      <c r="M65" s="33"/>
      <c r="N65" s="6" t="s">
        <v>844</v>
      </c>
    </row>
    <row r="66" spans="1:25" s="1" customFormat="1" ht="18.75" customHeight="1">
      <c r="A66" s="5" t="s">
        <v>1</v>
      </c>
      <c r="B66" s="5" t="s">
        <v>2</v>
      </c>
      <c r="C66" s="201" t="s">
        <v>3</v>
      </c>
      <c r="D66" s="202"/>
      <c r="E66" s="202"/>
      <c r="F66" s="202"/>
      <c r="G66" s="203"/>
      <c r="H66" s="204" t="s">
        <v>5</v>
      </c>
      <c r="I66" s="205"/>
      <c r="J66" s="5" t="s">
        <v>7</v>
      </c>
      <c r="K66" s="204" t="s">
        <v>8</v>
      </c>
      <c r="L66" s="205"/>
      <c r="M66" s="204" t="s">
        <v>9</v>
      </c>
      <c r="N66" s="205"/>
    </row>
    <row r="67" spans="1:25" s="1" customFormat="1">
      <c r="A67" s="192" t="s">
        <v>10</v>
      </c>
      <c r="B67" s="195" t="s">
        <v>41</v>
      </c>
      <c r="C67" s="107"/>
      <c r="D67" s="115"/>
      <c r="E67" s="115"/>
      <c r="F67" s="10"/>
      <c r="G67" s="8"/>
      <c r="H67" s="53" t="s">
        <v>181</v>
      </c>
      <c r="I67" s="157" t="s">
        <v>182</v>
      </c>
      <c r="J67" s="53" t="s">
        <v>183</v>
      </c>
      <c r="K67" s="8"/>
      <c r="L67" s="209"/>
      <c r="M67" s="103"/>
      <c r="N67" s="209"/>
      <c r="P67" s="36"/>
      <c r="Q67" s="36"/>
      <c r="R67" s="36"/>
      <c r="S67" s="36"/>
      <c r="T67" s="36"/>
      <c r="U67" s="36"/>
      <c r="V67" s="36"/>
      <c r="W67" s="36"/>
      <c r="X67" s="37" t="s">
        <v>176</v>
      </c>
      <c r="Y67" s="36"/>
    </row>
    <row r="68" spans="1:25" s="1" customFormat="1">
      <c r="A68" s="193"/>
      <c r="B68" s="196"/>
      <c r="C68" s="107"/>
      <c r="D68" s="115"/>
      <c r="E68" s="115"/>
      <c r="F68" s="10" t="s">
        <v>22</v>
      </c>
      <c r="G68" s="108"/>
      <c r="H68" s="6">
        <f>Q68</f>
        <v>0</v>
      </c>
      <c r="I68" s="156">
        <f>S68</f>
        <v>0</v>
      </c>
      <c r="J68" s="47">
        <f>U68</f>
        <v>0</v>
      </c>
      <c r="K68" s="57"/>
      <c r="L68" s="210"/>
      <c r="M68" s="104"/>
      <c r="N68" s="210"/>
      <c r="P68" s="36" t="s">
        <v>179</v>
      </c>
      <c r="Q68" s="37">
        <f>COUNTIF($C$38:$C$59,"〇")+COUNTIF($C$7:$C$33,"〇")</f>
        <v>0</v>
      </c>
      <c r="R68" s="36" t="s">
        <v>180</v>
      </c>
      <c r="S68" s="37">
        <f>COUNTIF($C$38:$C$59,"△")+COUNTIF($C$7:$C$33,"△")</f>
        <v>0</v>
      </c>
      <c r="T68" s="36" t="s">
        <v>177</v>
      </c>
      <c r="U68" s="37">
        <f>COUNTIF($C$38:$C$59,"×")+COUNTIF($C$7:$C$33,"×")</f>
        <v>0</v>
      </c>
      <c r="V68" s="36" t="s">
        <v>178</v>
      </c>
      <c r="W68" s="38">
        <f>IF(Q68+S68+U68=0,0,ROUND((Q68+S68*0.5)/(Q68+S68+U68),3))</f>
        <v>0</v>
      </c>
      <c r="X68" s="36">
        <f>IF(W68="","",ROUND(W68*100,1))</f>
        <v>0</v>
      </c>
      <c r="Y68" s="39" t="str">
        <f>IF(X68&lt;60,"d",IF(X68&lt;80,"c",IF(X68&lt;90,"b","a")))</f>
        <v>d</v>
      </c>
    </row>
    <row r="69" spans="1:25" s="1" customFormat="1">
      <c r="A69" s="193"/>
      <c r="B69" s="196"/>
      <c r="C69" s="107"/>
      <c r="D69" s="115"/>
      <c r="E69" s="115"/>
      <c r="F69" s="10" t="s">
        <v>141</v>
      </c>
      <c r="G69" s="108"/>
      <c r="H69" s="108"/>
      <c r="I69" s="108"/>
      <c r="J69" s="57"/>
      <c r="K69" s="57"/>
      <c r="L69" s="210"/>
      <c r="M69" s="104"/>
      <c r="N69" s="210"/>
    </row>
    <row r="70" spans="1:25" s="1" customFormat="1">
      <c r="A70" s="193"/>
      <c r="B70" s="196"/>
      <c r="C70" s="107"/>
      <c r="D70" s="115"/>
      <c r="E70" s="115"/>
      <c r="F70" s="10" t="s">
        <v>142</v>
      </c>
      <c r="G70" s="108"/>
      <c r="H70" s="108"/>
      <c r="I70" s="108"/>
      <c r="J70" s="57"/>
      <c r="K70" s="57"/>
      <c r="L70" s="210"/>
      <c r="M70" s="104"/>
      <c r="N70" s="210"/>
    </row>
    <row r="71" spans="1:25" s="1" customFormat="1">
      <c r="A71" s="193"/>
      <c r="B71" s="196"/>
      <c r="C71" s="107"/>
      <c r="D71" s="115"/>
      <c r="E71" s="115"/>
      <c r="F71" s="24" t="s">
        <v>866</v>
      </c>
      <c r="G71" s="3"/>
      <c r="H71" s="3"/>
      <c r="I71" s="3"/>
      <c r="J71" s="3"/>
      <c r="K71" s="33"/>
      <c r="L71" s="210"/>
      <c r="M71" s="104"/>
      <c r="N71" s="210"/>
    </row>
    <row r="72" spans="1:25" s="1" customFormat="1">
      <c r="A72" s="193"/>
      <c r="B72" s="196"/>
      <c r="C72" s="107"/>
      <c r="D72" s="115"/>
      <c r="E72" s="115"/>
      <c r="F72" s="10" t="s">
        <v>871</v>
      </c>
      <c r="G72" s="108"/>
      <c r="H72" s="108"/>
      <c r="I72" s="108"/>
      <c r="J72" s="57"/>
      <c r="K72" s="57"/>
      <c r="L72" s="210"/>
      <c r="M72" s="104"/>
      <c r="N72" s="210"/>
    </row>
    <row r="73" spans="1:25" s="1" customFormat="1">
      <c r="A73" s="193"/>
      <c r="B73" s="196"/>
      <c r="C73" s="107"/>
      <c r="D73" s="115"/>
      <c r="E73" s="115"/>
      <c r="F73" s="10" t="str">
        <f>"評価値＝(　"&amp;TEXT(Q68+S68*0.5,"0.0")&amp;"　)評価数／(　"&amp;TEXT(Q68+S68+U68,"0.0")&amp;"　)対象評価項目数＝（　"&amp;TEXT(X68,0)&amp;"　）％"</f>
        <v>評価値＝(　0.0　)評価数／(　0.0　)対象評価項目数＝（　0　）％</v>
      </c>
      <c r="G73" s="108"/>
      <c r="H73" s="108"/>
      <c r="I73" s="108"/>
      <c r="J73" s="57"/>
      <c r="K73" s="57"/>
      <c r="L73" s="210"/>
      <c r="M73" s="104"/>
      <c r="N73" s="210"/>
    </row>
    <row r="74" spans="1:25" s="1" customFormat="1">
      <c r="A74" s="193"/>
      <c r="B74" s="196"/>
      <c r="C74" s="107"/>
      <c r="D74" s="115"/>
      <c r="E74" s="115"/>
      <c r="F74" s="10" t="s">
        <v>21</v>
      </c>
      <c r="G74" s="108"/>
      <c r="H74" s="108"/>
      <c r="I74" s="108"/>
      <c r="J74" s="57"/>
      <c r="K74" s="57"/>
      <c r="L74" s="210"/>
      <c r="M74" s="104"/>
      <c r="N74" s="210"/>
    </row>
    <row r="75" spans="1:25" s="1" customFormat="1">
      <c r="A75" s="193"/>
      <c r="B75" s="196"/>
      <c r="C75" s="107"/>
      <c r="D75" s="115"/>
      <c r="E75" s="115"/>
      <c r="F75" s="10" t="s">
        <v>848</v>
      </c>
      <c r="G75" s="108"/>
      <c r="H75" s="108"/>
      <c r="I75" s="108"/>
      <c r="J75" s="57"/>
      <c r="K75" s="57"/>
      <c r="L75" s="210"/>
      <c r="M75" s="104"/>
      <c r="N75" s="210"/>
    </row>
    <row r="76" spans="1:25" s="1" customFormat="1">
      <c r="A76" s="193"/>
      <c r="B76" s="196"/>
      <c r="C76" s="107"/>
      <c r="D76" s="115"/>
      <c r="E76" s="115"/>
      <c r="F76" s="10" t="s">
        <v>849</v>
      </c>
      <c r="G76" s="108"/>
      <c r="H76" s="108"/>
      <c r="I76" s="108"/>
      <c r="J76" s="57"/>
      <c r="K76" s="57"/>
      <c r="L76" s="210"/>
      <c r="M76" s="104"/>
      <c r="N76" s="210"/>
    </row>
    <row r="77" spans="1:25" s="1" customFormat="1">
      <c r="A77" s="198" t="s">
        <v>11</v>
      </c>
      <c r="B77" s="196"/>
      <c r="C77" s="107"/>
      <c r="D77" s="115"/>
      <c r="E77" s="115"/>
      <c r="F77" s="10" t="s">
        <v>850</v>
      </c>
      <c r="G77" s="108"/>
      <c r="H77" s="108"/>
      <c r="I77" s="108"/>
      <c r="J77" s="57"/>
      <c r="K77" s="57"/>
      <c r="L77" s="210"/>
      <c r="M77" s="104"/>
      <c r="N77" s="210"/>
    </row>
    <row r="78" spans="1:25" s="1" customFormat="1">
      <c r="A78" s="198"/>
      <c r="B78" s="196"/>
      <c r="C78" s="107"/>
      <c r="D78" s="115"/>
      <c r="E78" s="115"/>
      <c r="F78" s="10"/>
      <c r="G78" s="108"/>
      <c r="H78" s="108"/>
      <c r="I78" s="108"/>
      <c r="J78" s="57"/>
      <c r="K78" s="57"/>
      <c r="L78" s="210"/>
      <c r="M78" s="104"/>
      <c r="N78" s="210"/>
    </row>
    <row r="79" spans="1:25" s="1" customFormat="1">
      <c r="A79" s="198"/>
      <c r="B79" s="196"/>
      <c r="C79" s="107"/>
      <c r="D79" s="115"/>
      <c r="E79" s="115"/>
      <c r="F79" s="10"/>
      <c r="G79" s="108"/>
      <c r="H79" s="108"/>
      <c r="I79" s="108"/>
      <c r="J79" s="57"/>
      <c r="K79" s="57"/>
      <c r="L79" s="210"/>
      <c r="M79" s="104"/>
      <c r="N79" s="210"/>
    </row>
    <row r="80" spans="1:25" s="1" customFormat="1">
      <c r="A80" s="198"/>
      <c r="B80" s="196"/>
      <c r="C80" s="107"/>
      <c r="D80" s="115"/>
      <c r="E80" s="115"/>
      <c r="F80" s="10"/>
      <c r="G80" s="108"/>
      <c r="H80" s="108"/>
      <c r="I80" s="108"/>
      <c r="J80" s="57"/>
      <c r="K80" s="57"/>
      <c r="L80" s="210"/>
      <c r="M80" s="104"/>
      <c r="N80" s="210"/>
    </row>
    <row r="81" spans="1:14" s="1" customFormat="1">
      <c r="A81" s="198"/>
      <c r="B81" s="196"/>
      <c r="C81" s="107"/>
      <c r="D81" s="115"/>
      <c r="E81" s="115"/>
      <c r="F81" s="10"/>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198"/>
      <c r="B83" s="196"/>
      <c r="C83" s="107"/>
      <c r="D83" s="115"/>
      <c r="E83" s="115"/>
      <c r="F83" s="10"/>
      <c r="G83" s="9"/>
      <c r="H83" s="9"/>
      <c r="I83" s="9"/>
      <c r="J83" s="10"/>
      <c r="K83" s="10"/>
      <c r="L83" s="210"/>
      <c r="M83" s="104"/>
      <c r="N83" s="210"/>
    </row>
    <row r="84" spans="1:14" s="1" customFormat="1">
      <c r="A84" s="198"/>
      <c r="B84" s="196"/>
      <c r="C84" s="107"/>
      <c r="D84" s="115"/>
      <c r="E84" s="115"/>
      <c r="F84" s="10"/>
      <c r="G84" s="108"/>
      <c r="H84" s="108"/>
      <c r="I84" s="108"/>
      <c r="J84" s="57"/>
      <c r="K84" s="57"/>
      <c r="L84" s="210"/>
      <c r="M84" s="104"/>
      <c r="N84" s="210"/>
    </row>
    <row r="85" spans="1:14" s="1" customFormat="1">
      <c r="A85" s="198"/>
      <c r="B85" s="196"/>
      <c r="C85" s="107"/>
      <c r="D85" s="115"/>
      <c r="E85" s="115"/>
      <c r="F85" s="10"/>
      <c r="G85" s="108"/>
      <c r="H85" s="108"/>
      <c r="I85" s="108"/>
      <c r="J85" s="57"/>
      <c r="K85" s="57"/>
      <c r="L85" s="210"/>
      <c r="M85" s="104"/>
      <c r="N85" s="210"/>
    </row>
    <row r="86" spans="1:14" s="1" customFormat="1">
      <c r="A86" s="198"/>
      <c r="B86" s="196"/>
      <c r="C86" s="107"/>
      <c r="D86" s="115"/>
      <c r="E86" s="115"/>
      <c r="F86" s="10"/>
      <c r="G86" s="108"/>
      <c r="H86" s="108"/>
      <c r="I86" s="108"/>
      <c r="J86" s="57"/>
      <c r="K86" s="57"/>
      <c r="L86" s="210"/>
      <c r="M86" s="104"/>
      <c r="N86" s="210"/>
    </row>
    <row r="87" spans="1:14" s="1" customFormat="1">
      <c r="A87" s="198"/>
      <c r="B87" s="196"/>
      <c r="C87" s="107"/>
      <c r="D87" s="115"/>
      <c r="E87" s="115"/>
      <c r="F87" s="10"/>
      <c r="G87" s="9"/>
      <c r="H87" s="9"/>
      <c r="I87" s="9"/>
      <c r="J87" s="10"/>
      <c r="K87" s="10"/>
      <c r="L87" s="210"/>
      <c r="M87" s="104"/>
      <c r="N87" s="210"/>
    </row>
    <row r="88" spans="1:14" s="1" customFormat="1">
      <c r="A88" s="198"/>
      <c r="B88" s="196"/>
      <c r="C88" s="107"/>
      <c r="D88" s="115"/>
      <c r="E88" s="115"/>
      <c r="F88" s="10"/>
      <c r="G88" s="108"/>
      <c r="H88" s="108"/>
      <c r="I88" s="108"/>
      <c r="J88" s="57"/>
      <c r="K88" s="57"/>
      <c r="L88" s="210"/>
      <c r="M88" s="104"/>
      <c r="N88" s="210"/>
    </row>
    <row r="89" spans="1:14" s="1" customFormat="1">
      <c r="A89" s="212"/>
      <c r="B89" s="197"/>
      <c r="C89" s="111"/>
      <c r="D89" s="112"/>
      <c r="E89" s="112"/>
      <c r="F89" s="48"/>
      <c r="G89" s="13"/>
      <c r="H89" s="13"/>
      <c r="I89" s="13"/>
      <c r="J89" s="13"/>
      <c r="K89" s="13"/>
      <c r="L89" s="211"/>
      <c r="M89" s="105"/>
      <c r="N89" s="211"/>
    </row>
  </sheetData>
  <mergeCells count="38">
    <mergeCell ref="K3:L3"/>
    <mergeCell ref="M3:N3"/>
    <mergeCell ref="K37:L37"/>
    <mergeCell ref="M37:N37"/>
    <mergeCell ref="C3:G3"/>
    <mergeCell ref="H3:I3"/>
    <mergeCell ref="C37:G37"/>
    <mergeCell ref="H37:I37"/>
    <mergeCell ref="A4:A13"/>
    <mergeCell ref="B4:B34"/>
    <mergeCell ref="L4:L7"/>
    <mergeCell ref="N4:N7"/>
    <mergeCell ref="L8:L34"/>
    <mergeCell ref="N8:N34"/>
    <mergeCell ref="A14:A34"/>
    <mergeCell ref="D15:J16"/>
    <mergeCell ref="D25:J26"/>
    <mergeCell ref="A38:A49"/>
    <mergeCell ref="B38:B63"/>
    <mergeCell ref="L38:L42"/>
    <mergeCell ref="N38:N42"/>
    <mergeCell ref="L43:L63"/>
    <mergeCell ref="N43:N63"/>
    <mergeCell ref="A50:A63"/>
    <mergeCell ref="D39:J40"/>
    <mergeCell ref="D46:J47"/>
    <mergeCell ref="D56:J57"/>
    <mergeCell ref="K66:L66"/>
    <mergeCell ref="M66:N66"/>
    <mergeCell ref="A67:A76"/>
    <mergeCell ref="B67:B89"/>
    <mergeCell ref="L67:L70"/>
    <mergeCell ref="N67:N70"/>
    <mergeCell ref="L71:L89"/>
    <mergeCell ref="N71:N89"/>
    <mergeCell ref="A77:A89"/>
    <mergeCell ref="H66:I66"/>
    <mergeCell ref="C66:G66"/>
  </mergeCells>
  <phoneticPr fontId="1"/>
  <dataValidations count="2">
    <dataValidation type="list" allowBlank="1" showInputMessage="1" showErrorMessage="1" sqref="M4 M8">
      <formula1>"・,〇"</formula1>
    </dataValidation>
    <dataValidation type="list" allowBlank="1" showInputMessage="1" showErrorMessage="1" sqref="C7:C15 C17:C21 C23:C25 C27:C33 C38:C39 C41:C42 C44:C46 C48:C56 C58:C59">
      <formula1>"・,〇,×"</formula1>
    </dataValidation>
  </dataValidations>
  <pageMargins left="0.7" right="0.7" top="0.75" bottom="0.75" header="0.3" footer="0.3"/>
  <pageSetup paperSize="9" scale="99" orientation="landscape" r:id="rId1"/>
  <rowBreaks count="2" manualBreakCount="2">
    <brk id="34" max="13" man="1"/>
    <brk id="63"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4"/>
  <sheetViews>
    <sheetView view="pageBreakPreview" topLeftCell="A61" zoomScaleNormal="140" zoomScaleSheetLayoutView="100" workbookViewId="0">
      <selection activeCell="H69" sqref="H69"/>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44</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IF(OR(M4="〇",M8="〇"),"e",IF(OR(K4="〇",K8="〇"),"d",Y104))</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45</v>
      </c>
      <c r="C4" s="100" t="s">
        <v>16</v>
      </c>
      <c r="D4" s="101"/>
      <c r="E4" s="101"/>
      <c r="F4" s="101"/>
      <c r="G4" s="101"/>
      <c r="H4" s="101"/>
      <c r="I4" s="101"/>
      <c r="J4" s="101"/>
      <c r="K4" s="140"/>
      <c r="L4" s="210"/>
      <c r="M4" s="35" t="s">
        <v>166</v>
      </c>
      <c r="N4" s="209" t="s">
        <v>167</v>
      </c>
    </row>
    <row r="5" spans="1:23" s="1" customFormat="1">
      <c r="A5" s="193"/>
      <c r="B5" s="196"/>
      <c r="C5" s="90"/>
      <c r="D5" s="90"/>
      <c r="E5" s="90"/>
      <c r="F5" s="2" t="s">
        <v>13</v>
      </c>
      <c r="G5" s="9"/>
      <c r="H5" s="9"/>
      <c r="I5" s="9"/>
      <c r="J5" s="10"/>
      <c r="K5" s="140"/>
      <c r="L5" s="210"/>
      <c r="M5" s="104"/>
      <c r="N5" s="210"/>
    </row>
    <row r="6" spans="1:23" s="1" customFormat="1">
      <c r="A6" s="193"/>
      <c r="B6" s="196"/>
      <c r="C6" s="90"/>
      <c r="D6" s="90"/>
      <c r="E6" s="90"/>
      <c r="F6" s="3" t="s">
        <v>15</v>
      </c>
      <c r="G6" s="108"/>
      <c r="H6" s="108"/>
      <c r="I6" s="108"/>
      <c r="J6" s="57"/>
      <c r="K6" s="140"/>
      <c r="L6" s="210"/>
      <c r="M6" s="104"/>
      <c r="N6" s="210"/>
    </row>
    <row r="7" spans="1:23" s="1" customFormat="1" ht="13.5" customHeight="1">
      <c r="A7" s="193"/>
      <c r="B7" s="196"/>
      <c r="C7" s="28" t="s">
        <v>166</v>
      </c>
      <c r="D7" s="10" t="s">
        <v>306</v>
      </c>
      <c r="E7" s="10"/>
      <c r="F7" s="10"/>
      <c r="G7" s="10"/>
      <c r="H7" s="10"/>
      <c r="I7" s="10"/>
      <c r="K7" s="140"/>
      <c r="L7" s="210"/>
      <c r="M7" s="105"/>
      <c r="N7" s="211"/>
    </row>
    <row r="8" spans="1:23" s="1" customFormat="1" ht="13.5" customHeight="1">
      <c r="A8" s="193"/>
      <c r="B8" s="196"/>
      <c r="C8" s="28" t="s">
        <v>166</v>
      </c>
      <c r="D8" s="10" t="s">
        <v>306</v>
      </c>
      <c r="E8" s="10"/>
      <c r="F8" s="10"/>
      <c r="G8" s="10"/>
      <c r="H8" s="10"/>
      <c r="I8" s="10"/>
      <c r="K8" s="140"/>
      <c r="L8" s="210"/>
      <c r="M8" s="35" t="s">
        <v>166</v>
      </c>
      <c r="N8" s="209" t="s">
        <v>168</v>
      </c>
    </row>
    <row r="9" spans="1:23" s="1" customFormat="1" ht="13.5" customHeight="1">
      <c r="A9" s="193"/>
      <c r="B9" s="196"/>
      <c r="C9" s="28" t="s">
        <v>166</v>
      </c>
      <c r="D9" s="10" t="s">
        <v>192</v>
      </c>
      <c r="E9" s="10"/>
      <c r="F9" s="10"/>
      <c r="G9" s="10"/>
      <c r="H9" s="10"/>
      <c r="I9" s="10"/>
      <c r="K9" s="140"/>
      <c r="L9" s="210"/>
      <c r="M9" s="104"/>
      <c r="N9" s="210"/>
    </row>
    <row r="10" spans="1:23" s="1" customFormat="1" ht="13.5" customHeight="1">
      <c r="A10" s="193"/>
      <c r="B10" s="196"/>
      <c r="C10" s="28" t="s">
        <v>166</v>
      </c>
      <c r="D10" s="208" t="s">
        <v>164</v>
      </c>
      <c r="E10" s="208"/>
      <c r="F10" s="208"/>
      <c r="G10" s="208"/>
      <c r="H10" s="208"/>
      <c r="I10" s="208"/>
      <c r="J10" s="208"/>
      <c r="K10" s="140"/>
      <c r="L10" s="210"/>
      <c r="M10" s="104"/>
      <c r="N10" s="210"/>
    </row>
    <row r="11" spans="1:23" s="1" customFormat="1" ht="13.5" customHeight="1">
      <c r="A11" s="193"/>
      <c r="B11" s="196"/>
      <c r="C11" s="141"/>
      <c r="D11" s="208"/>
      <c r="E11" s="208"/>
      <c r="F11" s="208"/>
      <c r="G11" s="208"/>
      <c r="H11" s="208"/>
      <c r="I11" s="208"/>
      <c r="J11" s="208"/>
      <c r="K11" s="140"/>
      <c r="L11" s="210"/>
      <c r="M11" s="104"/>
      <c r="N11" s="210"/>
    </row>
    <row r="12" spans="1:23" s="1" customFormat="1" ht="13.5" customHeight="1">
      <c r="A12" s="193"/>
      <c r="B12" s="196"/>
      <c r="C12" s="28" t="s">
        <v>166</v>
      </c>
      <c r="D12" s="208" t="s">
        <v>169</v>
      </c>
      <c r="E12" s="208"/>
      <c r="F12" s="208"/>
      <c r="G12" s="208"/>
      <c r="H12" s="208"/>
      <c r="I12" s="208"/>
      <c r="J12" s="208"/>
      <c r="K12" s="140"/>
      <c r="L12" s="210"/>
      <c r="M12" s="104"/>
      <c r="N12" s="210"/>
    </row>
    <row r="13" spans="1:23" s="1" customFormat="1" ht="13.5" customHeight="1">
      <c r="A13" s="193"/>
      <c r="B13" s="196"/>
      <c r="C13" s="104"/>
      <c r="D13" s="208"/>
      <c r="E13" s="208"/>
      <c r="F13" s="208"/>
      <c r="G13" s="208"/>
      <c r="H13" s="208"/>
      <c r="I13" s="208"/>
      <c r="J13" s="208"/>
      <c r="K13" s="56"/>
      <c r="L13" s="210"/>
      <c r="M13" s="104"/>
      <c r="N13" s="210"/>
    </row>
    <row r="14" spans="1:23" s="1" customFormat="1">
      <c r="A14" s="193"/>
      <c r="B14" s="196"/>
      <c r="C14" s="104"/>
      <c r="D14" s="90"/>
      <c r="E14" s="90"/>
      <c r="F14" s="57" t="s">
        <v>46</v>
      </c>
      <c r="G14" s="18"/>
      <c r="H14" s="18"/>
      <c r="I14" s="18"/>
      <c r="J14" s="30"/>
      <c r="K14" s="30"/>
      <c r="L14" s="210"/>
      <c r="M14" s="104"/>
      <c r="N14" s="210"/>
    </row>
    <row r="15" spans="1:23" s="1" customFormat="1" ht="13.5" customHeight="1">
      <c r="A15" s="193"/>
      <c r="B15" s="196"/>
      <c r="C15" s="28" t="s">
        <v>166</v>
      </c>
      <c r="D15" s="208" t="s">
        <v>307</v>
      </c>
      <c r="E15" s="208"/>
      <c r="F15" s="208"/>
      <c r="G15" s="208"/>
      <c r="H15" s="208"/>
      <c r="I15" s="208"/>
      <c r="J15" s="208"/>
      <c r="K15" s="56"/>
      <c r="L15" s="210"/>
      <c r="M15" s="104"/>
      <c r="N15" s="210"/>
    </row>
    <row r="16" spans="1:23" s="1" customFormat="1" ht="13.5" customHeight="1">
      <c r="A16" s="95"/>
      <c r="B16" s="196"/>
      <c r="C16" s="104"/>
      <c r="D16" s="208"/>
      <c r="E16" s="208"/>
      <c r="F16" s="208"/>
      <c r="G16" s="208"/>
      <c r="H16" s="208"/>
      <c r="I16" s="208"/>
      <c r="J16" s="208"/>
      <c r="K16" s="56"/>
      <c r="L16" s="210"/>
      <c r="M16" s="104"/>
      <c r="N16" s="210"/>
    </row>
    <row r="17" spans="1:14" s="1" customFormat="1" ht="13.5" customHeight="1">
      <c r="A17" s="198" t="s">
        <v>11</v>
      </c>
      <c r="B17" s="196"/>
      <c r="C17" s="28" t="s">
        <v>166</v>
      </c>
      <c r="D17" s="208" t="s">
        <v>150</v>
      </c>
      <c r="E17" s="208"/>
      <c r="F17" s="208"/>
      <c r="G17" s="208"/>
      <c r="H17" s="208"/>
      <c r="I17" s="208"/>
      <c r="J17" s="208"/>
      <c r="K17" s="56"/>
      <c r="L17" s="210"/>
      <c r="M17" s="104"/>
      <c r="N17" s="210"/>
    </row>
    <row r="18" spans="1:14" s="1" customFormat="1" ht="13.5" customHeight="1">
      <c r="A18" s="198"/>
      <c r="B18" s="196"/>
      <c r="C18" s="104"/>
      <c r="D18" s="208"/>
      <c r="E18" s="208"/>
      <c r="F18" s="208"/>
      <c r="G18" s="208"/>
      <c r="H18" s="208"/>
      <c r="I18" s="208"/>
      <c r="J18" s="208"/>
      <c r="K18" s="56"/>
      <c r="L18" s="210"/>
      <c r="M18" s="104"/>
      <c r="N18" s="210"/>
    </row>
    <row r="19" spans="1:14" s="1" customFormat="1" ht="13.5" customHeight="1">
      <c r="A19" s="198"/>
      <c r="B19" s="196"/>
      <c r="C19" s="28" t="s">
        <v>166</v>
      </c>
      <c r="D19" s="208" t="s">
        <v>308</v>
      </c>
      <c r="E19" s="208"/>
      <c r="F19" s="208"/>
      <c r="G19" s="208"/>
      <c r="H19" s="208"/>
      <c r="I19" s="208"/>
      <c r="J19" s="208"/>
      <c r="K19" s="56"/>
      <c r="L19" s="210"/>
      <c r="M19" s="104"/>
      <c r="N19" s="210"/>
    </row>
    <row r="20" spans="1:14" s="1" customFormat="1" ht="13.5" customHeight="1">
      <c r="A20" s="198"/>
      <c r="B20" s="196"/>
      <c r="C20" s="104"/>
      <c r="D20" s="208"/>
      <c r="E20" s="208"/>
      <c r="F20" s="208"/>
      <c r="G20" s="208"/>
      <c r="H20" s="208"/>
      <c r="I20" s="208"/>
      <c r="J20" s="208"/>
      <c r="K20" s="56"/>
      <c r="L20" s="210"/>
      <c r="M20" s="104"/>
      <c r="N20" s="210"/>
    </row>
    <row r="21" spans="1:14" s="1" customFormat="1" ht="13.5" customHeight="1">
      <c r="A21" s="198"/>
      <c r="B21" s="196"/>
      <c r="C21" s="28" t="s">
        <v>166</v>
      </c>
      <c r="D21" s="10" t="s">
        <v>309</v>
      </c>
      <c r="E21" s="10"/>
      <c r="F21" s="10"/>
      <c r="G21" s="10"/>
      <c r="H21" s="10"/>
      <c r="I21" s="10"/>
      <c r="K21" s="56"/>
      <c r="L21" s="210"/>
      <c r="M21" s="104"/>
      <c r="N21" s="210"/>
    </row>
    <row r="22" spans="1:14" s="1" customFormat="1" ht="13.5" customHeight="1">
      <c r="A22" s="198"/>
      <c r="B22" s="196"/>
      <c r="C22" s="28" t="s">
        <v>166</v>
      </c>
      <c r="D22" s="10" t="s">
        <v>153</v>
      </c>
      <c r="E22" s="10"/>
      <c r="F22" s="10"/>
      <c r="G22" s="10"/>
      <c r="H22" s="10"/>
      <c r="I22" s="10"/>
      <c r="K22" s="56"/>
      <c r="L22" s="210"/>
      <c r="M22" s="104"/>
      <c r="N22" s="210"/>
    </row>
    <row r="23" spans="1:14" s="1" customFormat="1" ht="13.5" customHeight="1">
      <c r="A23" s="198"/>
      <c r="B23" s="196"/>
      <c r="C23" s="28" t="s">
        <v>166</v>
      </c>
      <c r="D23" s="10" t="s">
        <v>154</v>
      </c>
      <c r="E23" s="10"/>
      <c r="F23" s="10"/>
      <c r="G23" s="10"/>
      <c r="H23" s="10"/>
      <c r="I23" s="10"/>
      <c r="K23" s="56"/>
      <c r="L23" s="210"/>
      <c r="M23" s="104"/>
      <c r="N23" s="210"/>
    </row>
    <row r="24" spans="1:14" s="1" customFormat="1" ht="13.5" customHeight="1">
      <c r="A24" s="198"/>
      <c r="B24" s="196"/>
      <c r="C24" s="28" t="s">
        <v>166</v>
      </c>
      <c r="D24" s="10" t="s">
        <v>155</v>
      </c>
      <c r="E24" s="10"/>
      <c r="F24" s="10"/>
      <c r="G24" s="10"/>
      <c r="H24" s="10"/>
      <c r="I24" s="10"/>
      <c r="K24" s="56"/>
      <c r="L24" s="210"/>
      <c r="M24" s="104"/>
      <c r="N24" s="210"/>
    </row>
    <row r="25" spans="1:14" s="1" customFormat="1" ht="13.5" customHeight="1">
      <c r="A25" s="198"/>
      <c r="B25" s="196"/>
      <c r="C25" s="28" t="s">
        <v>166</v>
      </c>
      <c r="D25" s="10" t="s">
        <v>310</v>
      </c>
      <c r="E25" s="10"/>
      <c r="F25" s="10"/>
      <c r="G25" s="10"/>
      <c r="H25" s="10"/>
      <c r="I25" s="10"/>
      <c r="K25" s="56"/>
      <c r="L25" s="210"/>
      <c r="M25" s="104"/>
      <c r="N25" s="210"/>
    </row>
    <row r="26" spans="1:14" s="1" customFormat="1" ht="13.5" customHeight="1">
      <c r="A26" s="198"/>
      <c r="B26" s="196"/>
      <c r="C26" s="28" t="s">
        <v>166</v>
      </c>
      <c r="D26" s="208" t="s">
        <v>311</v>
      </c>
      <c r="E26" s="208"/>
      <c r="F26" s="208"/>
      <c r="G26" s="208"/>
      <c r="H26" s="208"/>
      <c r="I26" s="208"/>
      <c r="J26" s="208"/>
      <c r="K26" s="56"/>
      <c r="L26" s="210"/>
      <c r="M26" s="104"/>
      <c r="N26" s="210"/>
    </row>
    <row r="27" spans="1:14" s="1" customFormat="1" ht="13.5" customHeight="1">
      <c r="A27" s="198"/>
      <c r="B27" s="196"/>
      <c r="C27" s="104"/>
      <c r="D27" s="208"/>
      <c r="E27" s="208"/>
      <c r="F27" s="208"/>
      <c r="G27" s="208"/>
      <c r="H27" s="208"/>
      <c r="I27" s="208"/>
      <c r="J27" s="208"/>
      <c r="K27" s="56"/>
      <c r="L27" s="210"/>
      <c r="M27" s="104"/>
      <c r="N27" s="210"/>
    </row>
    <row r="28" spans="1:14" s="1" customFormat="1" ht="13.5" customHeight="1">
      <c r="A28" s="198"/>
      <c r="B28" s="196"/>
      <c r="C28" s="28" t="s">
        <v>166</v>
      </c>
      <c r="D28" s="208" t="s">
        <v>312</v>
      </c>
      <c r="E28" s="208"/>
      <c r="F28" s="208"/>
      <c r="G28" s="208"/>
      <c r="H28" s="208"/>
      <c r="I28" s="208"/>
      <c r="J28" s="208"/>
      <c r="K28" s="56"/>
      <c r="L28" s="210"/>
      <c r="M28" s="104"/>
      <c r="N28" s="210"/>
    </row>
    <row r="29" spans="1:14" s="1" customFormat="1" ht="13.5" customHeight="1">
      <c r="A29" s="198"/>
      <c r="B29" s="196"/>
      <c r="C29" s="104"/>
      <c r="D29" s="208"/>
      <c r="E29" s="208"/>
      <c r="F29" s="208"/>
      <c r="G29" s="208"/>
      <c r="H29" s="208"/>
      <c r="I29" s="208"/>
      <c r="J29" s="208"/>
      <c r="K29" s="56"/>
      <c r="L29" s="210"/>
      <c r="M29" s="104"/>
      <c r="N29" s="210"/>
    </row>
    <row r="30" spans="1:14" s="1" customFormat="1" ht="13.5" customHeight="1">
      <c r="A30" s="198"/>
      <c r="B30" s="196"/>
      <c r="C30" s="28" t="s">
        <v>166</v>
      </c>
      <c r="D30" s="10" t="s">
        <v>170</v>
      </c>
      <c r="E30" s="10"/>
      <c r="F30" s="10"/>
      <c r="G30" s="10"/>
      <c r="H30" s="10"/>
      <c r="I30" s="10"/>
      <c r="K30" s="56"/>
      <c r="L30" s="210"/>
      <c r="M30" s="104"/>
      <c r="N30" s="210"/>
    </row>
    <row r="31" spans="1:14" s="1" customFormat="1" ht="13.5" customHeight="1">
      <c r="A31" s="198"/>
      <c r="B31" s="196"/>
      <c r="C31" s="28" t="s">
        <v>166</v>
      </c>
      <c r="D31" s="10" t="s">
        <v>313</v>
      </c>
      <c r="E31" s="10"/>
      <c r="F31" s="10"/>
      <c r="G31" s="10"/>
      <c r="H31" s="10"/>
      <c r="I31" s="10"/>
      <c r="K31" s="56"/>
      <c r="L31" s="210"/>
      <c r="M31" s="104"/>
      <c r="N31" s="210"/>
    </row>
    <row r="32" spans="1:14" s="1" customFormat="1" ht="13.5" customHeight="1">
      <c r="A32" s="198"/>
      <c r="B32" s="196"/>
      <c r="C32" s="28" t="s">
        <v>166</v>
      </c>
      <c r="D32" s="10" t="s">
        <v>314</v>
      </c>
      <c r="E32" s="10"/>
      <c r="F32" s="10"/>
      <c r="G32" s="10"/>
      <c r="H32" s="10"/>
      <c r="I32" s="10"/>
      <c r="K32" s="56"/>
      <c r="L32" s="210"/>
      <c r="M32" s="104"/>
      <c r="N32" s="210"/>
    </row>
    <row r="33" spans="1:14" s="1" customFormat="1" ht="13.5" customHeight="1">
      <c r="A33" s="198"/>
      <c r="B33" s="196"/>
      <c r="C33" s="28" t="s">
        <v>166</v>
      </c>
      <c r="D33" s="10" t="s">
        <v>315</v>
      </c>
      <c r="E33" s="10"/>
      <c r="F33" s="10"/>
      <c r="G33" s="10"/>
      <c r="H33" s="10"/>
      <c r="I33" s="10"/>
      <c r="K33" s="56"/>
      <c r="L33" s="210"/>
      <c r="M33" s="104"/>
      <c r="N33" s="210"/>
    </row>
    <row r="34" spans="1:14" s="1" customFormat="1" ht="13.5" customHeight="1">
      <c r="A34" s="212"/>
      <c r="B34" s="197"/>
      <c r="C34" s="105"/>
      <c r="D34" s="94"/>
      <c r="E34" s="94"/>
      <c r="F34" s="55"/>
      <c r="G34" s="55"/>
      <c r="H34" s="55"/>
      <c r="I34" s="55"/>
      <c r="J34" s="55"/>
      <c r="K34" s="149"/>
      <c r="L34" s="211"/>
      <c r="M34" s="105"/>
      <c r="N34" s="211"/>
    </row>
    <row r="35" spans="1:14" s="1" customFormat="1">
      <c r="A35" s="2" t="s">
        <v>44</v>
      </c>
      <c r="B35" s="3"/>
      <c r="C35" s="33"/>
      <c r="D35" s="33"/>
      <c r="E35" s="33"/>
      <c r="F35" s="3"/>
      <c r="G35" s="3"/>
      <c r="H35" s="3"/>
      <c r="I35" s="3"/>
      <c r="J35" s="3"/>
      <c r="K35" s="3"/>
      <c r="L35" s="33"/>
      <c r="M35" s="33"/>
      <c r="N35" s="22"/>
    </row>
    <row r="36" spans="1:14" s="1" customFormat="1" ht="19.5">
      <c r="A36" s="3" t="s">
        <v>0</v>
      </c>
      <c r="B36" s="3"/>
      <c r="C36" s="33"/>
      <c r="D36" s="33"/>
      <c r="E36" s="33"/>
      <c r="F36" s="3"/>
      <c r="G36" s="3"/>
      <c r="H36" s="4" t="s">
        <v>943</v>
      </c>
      <c r="I36" s="3"/>
      <c r="J36" s="3"/>
      <c r="K36" s="3"/>
      <c r="L36" s="33"/>
      <c r="M36" s="33"/>
      <c r="N36" s="6" t="str">
        <f>N2</f>
        <v>（主任監督員）</v>
      </c>
    </row>
    <row r="37" spans="1:14" s="1" customFormat="1" ht="18.75" customHeight="1">
      <c r="A37" s="5" t="s">
        <v>1</v>
      </c>
      <c r="B37" s="5" t="s">
        <v>2</v>
      </c>
      <c r="C37" s="201" t="s">
        <v>3</v>
      </c>
      <c r="D37" s="202"/>
      <c r="E37" s="202"/>
      <c r="F37" s="202"/>
      <c r="G37" s="203"/>
      <c r="H37" s="204" t="s">
        <v>5</v>
      </c>
      <c r="I37" s="205"/>
      <c r="J37" s="86" t="s">
        <v>7</v>
      </c>
      <c r="K37" s="204" t="s">
        <v>8</v>
      </c>
      <c r="L37" s="205"/>
      <c r="M37" s="204" t="s">
        <v>9</v>
      </c>
      <c r="N37" s="205"/>
    </row>
    <row r="38" spans="1:14" s="1" customFormat="1" ht="13.5" customHeight="1">
      <c r="A38" s="192" t="s">
        <v>10</v>
      </c>
      <c r="B38" s="195" t="s">
        <v>45</v>
      </c>
      <c r="C38" s="28" t="s">
        <v>166</v>
      </c>
      <c r="D38" s="10" t="s">
        <v>316</v>
      </c>
      <c r="E38" s="10"/>
      <c r="F38" s="10"/>
      <c r="G38" s="10"/>
      <c r="H38" s="10"/>
      <c r="I38" s="10"/>
      <c r="J38" s="10"/>
      <c r="K38" s="133"/>
      <c r="L38" s="209"/>
      <c r="M38" s="103"/>
      <c r="N38" s="209"/>
    </row>
    <row r="39" spans="1:14" s="1" customFormat="1" ht="13.5" customHeight="1">
      <c r="A39" s="193"/>
      <c r="B39" s="196"/>
      <c r="C39" s="28" t="s">
        <v>166</v>
      </c>
      <c r="D39" s="10" t="s">
        <v>317</v>
      </c>
      <c r="F39" s="10"/>
      <c r="G39" s="10"/>
      <c r="H39" s="10"/>
      <c r="I39" s="10"/>
      <c r="J39" s="10"/>
      <c r="K39" s="148"/>
      <c r="L39" s="210"/>
      <c r="M39" s="104"/>
      <c r="N39" s="210"/>
    </row>
    <row r="40" spans="1:14" s="1" customFormat="1" ht="13.5" customHeight="1">
      <c r="A40" s="193"/>
      <c r="B40" s="196"/>
      <c r="C40" s="28" t="s">
        <v>166</v>
      </c>
      <c r="D40" s="10" t="s">
        <v>318</v>
      </c>
      <c r="F40" s="10"/>
      <c r="G40" s="10"/>
      <c r="H40" s="10"/>
      <c r="I40" s="10"/>
      <c r="J40" s="10"/>
      <c r="K40" s="148"/>
      <c r="L40" s="210"/>
      <c r="M40" s="104"/>
      <c r="N40" s="210"/>
    </row>
    <row r="41" spans="1:14" s="1" customFormat="1" ht="13.5" customHeight="1">
      <c r="A41" s="193"/>
      <c r="B41" s="196"/>
      <c r="C41" s="28" t="s">
        <v>166</v>
      </c>
      <c r="D41" s="10" t="s">
        <v>319</v>
      </c>
      <c r="F41" s="10"/>
      <c r="G41" s="10"/>
      <c r="H41" s="10"/>
      <c r="I41" s="10"/>
      <c r="J41" s="10"/>
      <c r="K41" s="148"/>
      <c r="L41" s="210"/>
      <c r="M41" s="104"/>
      <c r="N41" s="210"/>
    </row>
    <row r="42" spans="1:14" s="1" customFormat="1" ht="18.75" customHeight="1">
      <c r="A42" s="193"/>
      <c r="B42" s="196"/>
      <c r="C42" s="57" t="s">
        <v>47</v>
      </c>
      <c r="D42" s="90"/>
      <c r="E42" s="90"/>
      <c r="G42" s="106"/>
      <c r="H42" s="106"/>
      <c r="I42" s="106"/>
      <c r="J42" s="115"/>
      <c r="K42" s="148"/>
      <c r="L42" s="210"/>
      <c r="M42" s="104"/>
      <c r="N42" s="210"/>
    </row>
    <row r="43" spans="1:14" s="1" customFormat="1" ht="13.5" customHeight="1">
      <c r="A43" s="193"/>
      <c r="B43" s="196"/>
      <c r="C43" s="28" t="s">
        <v>166</v>
      </c>
      <c r="D43" s="10" t="s">
        <v>320</v>
      </c>
      <c r="E43" s="10"/>
      <c r="F43" s="10"/>
      <c r="G43" s="10"/>
      <c r="H43" s="10"/>
      <c r="I43" s="10"/>
      <c r="K43" s="148"/>
      <c r="L43" s="210"/>
      <c r="M43" s="104"/>
      <c r="N43" s="210"/>
    </row>
    <row r="44" spans="1:14" s="1" customFormat="1" ht="13.5" customHeight="1">
      <c r="A44" s="193"/>
      <c r="B44" s="196"/>
      <c r="C44" s="28" t="s">
        <v>166</v>
      </c>
      <c r="D44" s="10" t="s">
        <v>321</v>
      </c>
      <c r="E44" s="10"/>
      <c r="F44" s="10"/>
      <c r="G44" s="10"/>
      <c r="H44" s="10"/>
      <c r="I44" s="10"/>
      <c r="K44" s="148"/>
      <c r="L44" s="210"/>
      <c r="M44" s="104"/>
      <c r="N44" s="210"/>
    </row>
    <row r="45" spans="1:14" s="1" customFormat="1" ht="13.5" customHeight="1">
      <c r="A45" s="193"/>
      <c r="B45" s="196"/>
      <c r="C45" s="28" t="s">
        <v>166</v>
      </c>
      <c r="D45" s="10" t="s">
        <v>322</v>
      </c>
      <c r="E45" s="10"/>
      <c r="F45" s="10"/>
      <c r="G45" s="10"/>
      <c r="H45" s="10"/>
      <c r="I45" s="10"/>
      <c r="K45" s="148"/>
      <c r="L45" s="210"/>
      <c r="M45" s="104"/>
      <c r="N45" s="210"/>
    </row>
    <row r="46" spans="1:14" s="1" customFormat="1" ht="13.5" customHeight="1">
      <c r="A46" s="193"/>
      <c r="B46" s="196"/>
      <c r="C46" s="28" t="s">
        <v>166</v>
      </c>
      <c r="D46" s="10" t="s">
        <v>263</v>
      </c>
      <c r="E46" s="10"/>
      <c r="F46" s="10"/>
      <c r="G46" s="10"/>
      <c r="H46" s="10"/>
      <c r="I46" s="10"/>
      <c r="K46" s="148"/>
      <c r="L46" s="210"/>
      <c r="M46" s="104"/>
      <c r="N46" s="210"/>
    </row>
    <row r="47" spans="1:14" s="1" customFormat="1" ht="13.5" customHeight="1">
      <c r="A47" s="193"/>
      <c r="B47" s="196"/>
      <c r="C47" s="28" t="s">
        <v>166</v>
      </c>
      <c r="D47" s="10" t="s">
        <v>323</v>
      </c>
      <c r="E47" s="10"/>
      <c r="F47" s="10"/>
      <c r="G47" s="10"/>
      <c r="H47" s="10"/>
      <c r="I47" s="10"/>
      <c r="K47" s="148"/>
      <c r="L47" s="210"/>
      <c r="M47" s="104"/>
      <c r="N47" s="210"/>
    </row>
    <row r="48" spans="1:14" s="1" customFormat="1" ht="13.5" customHeight="1">
      <c r="A48" s="193"/>
      <c r="B48" s="196"/>
      <c r="C48" s="28" t="s">
        <v>166</v>
      </c>
      <c r="D48" s="10" t="s">
        <v>324</v>
      </c>
      <c r="E48" s="10"/>
      <c r="F48" s="10"/>
      <c r="G48" s="10"/>
      <c r="H48" s="10"/>
      <c r="I48" s="10"/>
      <c r="K48" s="148"/>
      <c r="L48" s="210"/>
      <c r="M48" s="104"/>
      <c r="N48" s="210"/>
    </row>
    <row r="49" spans="1:14" s="1" customFormat="1">
      <c r="A49" s="193"/>
      <c r="B49" s="196"/>
      <c r="C49" s="57" t="s">
        <v>48</v>
      </c>
      <c r="D49" s="90"/>
      <c r="E49" s="90"/>
      <c r="G49" s="106"/>
      <c r="H49" s="106"/>
      <c r="I49" s="106"/>
      <c r="J49" s="115"/>
      <c r="K49" s="148"/>
      <c r="L49" s="210"/>
      <c r="M49" s="104"/>
      <c r="N49" s="210"/>
    </row>
    <row r="50" spans="1:14" s="1" customFormat="1" ht="13.5" customHeight="1">
      <c r="A50" s="198" t="s">
        <v>11</v>
      </c>
      <c r="B50" s="196"/>
      <c r="C50" s="28" t="s">
        <v>166</v>
      </c>
      <c r="D50" s="10" t="s">
        <v>325</v>
      </c>
      <c r="E50" s="10"/>
      <c r="F50" s="10"/>
      <c r="G50" s="10"/>
      <c r="H50" s="10"/>
      <c r="I50" s="10"/>
      <c r="K50" s="148"/>
      <c r="L50" s="210"/>
      <c r="M50" s="104"/>
      <c r="N50" s="210"/>
    </row>
    <row r="51" spans="1:14" s="1" customFormat="1" ht="13.5" customHeight="1">
      <c r="A51" s="198"/>
      <c r="B51" s="196"/>
      <c r="C51" s="28" t="s">
        <v>166</v>
      </c>
      <c r="D51" s="10" t="s">
        <v>326</v>
      </c>
      <c r="E51" s="10"/>
      <c r="F51" s="10"/>
      <c r="G51" s="10"/>
      <c r="H51" s="10"/>
      <c r="I51" s="10"/>
      <c r="K51" s="148"/>
      <c r="L51" s="210"/>
      <c r="M51" s="104"/>
      <c r="N51" s="210"/>
    </row>
    <row r="52" spans="1:14" s="1" customFormat="1" ht="13.5" customHeight="1">
      <c r="A52" s="198"/>
      <c r="B52" s="196"/>
      <c r="C52" s="28" t="s">
        <v>166</v>
      </c>
      <c r="D52" s="10" t="s">
        <v>327</v>
      </c>
      <c r="E52" s="10"/>
      <c r="F52" s="10"/>
      <c r="G52" s="10"/>
      <c r="H52" s="10"/>
      <c r="I52" s="10"/>
      <c r="K52" s="148"/>
      <c r="L52" s="210"/>
      <c r="M52" s="104"/>
      <c r="N52" s="210"/>
    </row>
    <row r="53" spans="1:14" s="1" customFormat="1" ht="13.5" customHeight="1">
      <c r="A53" s="198"/>
      <c r="B53" s="196"/>
      <c r="C53" s="28" t="s">
        <v>166</v>
      </c>
      <c r="D53" s="208" t="s">
        <v>328</v>
      </c>
      <c r="E53" s="208"/>
      <c r="F53" s="208"/>
      <c r="G53" s="208"/>
      <c r="H53" s="208"/>
      <c r="I53" s="208"/>
      <c r="J53" s="208"/>
      <c r="K53" s="148"/>
      <c r="L53" s="210"/>
      <c r="M53" s="104"/>
      <c r="N53" s="210"/>
    </row>
    <row r="54" spans="1:14" s="1" customFormat="1" ht="13.5" customHeight="1">
      <c r="A54" s="198"/>
      <c r="B54" s="196"/>
      <c r="C54" s="104"/>
      <c r="D54" s="208"/>
      <c r="E54" s="208"/>
      <c r="F54" s="208"/>
      <c r="G54" s="208"/>
      <c r="H54" s="208"/>
      <c r="I54" s="208"/>
      <c r="J54" s="208"/>
      <c r="K54" s="148"/>
      <c r="L54" s="210"/>
      <c r="M54" s="104"/>
      <c r="N54" s="210"/>
    </row>
    <row r="55" spans="1:14" s="1" customFormat="1" ht="13.5" customHeight="1">
      <c r="A55" s="198"/>
      <c r="B55" s="196"/>
      <c r="C55" s="28" t="s">
        <v>166</v>
      </c>
      <c r="D55" s="10" t="s">
        <v>329</v>
      </c>
      <c r="E55" s="10"/>
      <c r="F55" s="10"/>
      <c r="G55" s="10"/>
      <c r="H55" s="10"/>
      <c r="I55" s="10"/>
      <c r="K55" s="148"/>
      <c r="L55" s="210"/>
      <c r="M55" s="104"/>
      <c r="N55" s="210"/>
    </row>
    <row r="56" spans="1:14" s="1" customFormat="1" ht="13.5" customHeight="1">
      <c r="A56" s="198"/>
      <c r="B56" s="196"/>
      <c r="C56" s="28" t="s">
        <v>166</v>
      </c>
      <c r="D56" s="10" t="s">
        <v>330</v>
      </c>
      <c r="E56" s="10"/>
      <c r="F56" s="10"/>
      <c r="G56" s="10"/>
      <c r="H56" s="10"/>
      <c r="I56" s="10"/>
      <c r="K56" s="148"/>
      <c r="L56" s="210"/>
      <c r="M56" s="104"/>
      <c r="N56" s="210"/>
    </row>
    <row r="57" spans="1:14" s="1" customFormat="1">
      <c r="A57" s="198"/>
      <c r="B57" s="196"/>
      <c r="C57" s="108" t="s">
        <v>49</v>
      </c>
      <c r="D57" s="90"/>
      <c r="E57" s="90"/>
      <c r="G57" s="106"/>
      <c r="H57" s="106"/>
      <c r="I57" s="106"/>
      <c r="J57" s="115"/>
      <c r="K57" s="148"/>
      <c r="L57" s="210"/>
      <c r="M57" s="104"/>
      <c r="N57" s="210"/>
    </row>
    <row r="58" spans="1:14" s="1" customFormat="1" ht="13.5" customHeight="1">
      <c r="A58" s="198"/>
      <c r="B58" s="196"/>
      <c r="C58" s="28" t="s">
        <v>166</v>
      </c>
      <c r="D58" s="10" t="s">
        <v>331</v>
      </c>
      <c r="E58" s="10"/>
      <c r="F58" s="10"/>
      <c r="G58" s="10"/>
      <c r="H58" s="10"/>
      <c r="I58" s="10"/>
      <c r="K58" s="148"/>
      <c r="L58" s="210"/>
      <c r="M58" s="104"/>
      <c r="N58" s="210"/>
    </row>
    <row r="59" spans="1:14" s="1" customFormat="1" ht="13.5" customHeight="1">
      <c r="A59" s="198"/>
      <c r="B59" s="196"/>
      <c r="C59" s="28" t="s">
        <v>166</v>
      </c>
      <c r="D59" s="10" t="s">
        <v>332</v>
      </c>
      <c r="E59" s="10"/>
      <c r="F59" s="10"/>
      <c r="G59" s="10"/>
      <c r="H59" s="10"/>
      <c r="I59" s="10"/>
      <c r="K59" s="148"/>
      <c r="L59" s="210"/>
      <c r="M59" s="104"/>
      <c r="N59" s="210"/>
    </row>
    <row r="60" spans="1:14" s="1" customFormat="1" ht="13.5" customHeight="1">
      <c r="A60" s="198"/>
      <c r="B60" s="196"/>
      <c r="C60" s="28" t="s">
        <v>166</v>
      </c>
      <c r="D60" s="10" t="s">
        <v>333</v>
      </c>
      <c r="E60" s="10"/>
      <c r="F60" s="10"/>
      <c r="G60" s="10"/>
      <c r="H60" s="10"/>
      <c r="I60" s="10"/>
      <c r="K60" s="148"/>
      <c r="L60" s="210"/>
      <c r="M60" s="104"/>
      <c r="N60" s="210"/>
    </row>
    <row r="61" spans="1:14" s="1" customFormat="1" ht="13.5" customHeight="1">
      <c r="A61" s="198"/>
      <c r="B61" s="196"/>
      <c r="C61" s="28" t="s">
        <v>166</v>
      </c>
      <c r="D61" s="208" t="s">
        <v>334</v>
      </c>
      <c r="E61" s="208"/>
      <c r="F61" s="208"/>
      <c r="G61" s="208"/>
      <c r="H61" s="208"/>
      <c r="I61" s="208"/>
      <c r="J61" s="208"/>
      <c r="K61" s="148"/>
      <c r="L61" s="210"/>
      <c r="M61" s="104"/>
      <c r="N61" s="210"/>
    </row>
    <row r="62" spans="1:14" s="1" customFormat="1" ht="13.5" customHeight="1">
      <c r="A62" s="198"/>
      <c r="B62" s="196"/>
      <c r="C62" s="104"/>
      <c r="D62" s="208"/>
      <c r="E62" s="208"/>
      <c r="F62" s="208"/>
      <c r="G62" s="208"/>
      <c r="H62" s="208"/>
      <c r="I62" s="208"/>
      <c r="J62" s="208"/>
      <c r="K62" s="148"/>
      <c r="L62" s="210"/>
      <c r="M62" s="104"/>
      <c r="N62" s="210"/>
    </row>
    <row r="63" spans="1:14" s="1" customFormat="1" ht="13.5" customHeight="1">
      <c r="A63" s="198"/>
      <c r="B63" s="196"/>
      <c r="C63" s="28" t="s">
        <v>166</v>
      </c>
      <c r="D63" s="10" t="s">
        <v>335</v>
      </c>
      <c r="E63" s="10"/>
      <c r="F63" s="10"/>
      <c r="G63" s="10"/>
      <c r="H63" s="10"/>
      <c r="I63" s="10"/>
      <c r="K63" s="148"/>
      <c r="L63" s="210"/>
      <c r="M63" s="104"/>
      <c r="N63" s="210"/>
    </row>
    <row r="64" spans="1:14" s="1" customFormat="1" ht="13.5" customHeight="1">
      <c r="A64" s="198"/>
      <c r="B64" s="196"/>
      <c r="C64" s="28" t="s">
        <v>166</v>
      </c>
      <c r="D64" s="10" t="s">
        <v>336</v>
      </c>
      <c r="E64" s="10"/>
      <c r="F64" s="10"/>
      <c r="G64" s="10"/>
      <c r="H64" s="10"/>
      <c r="I64" s="10"/>
      <c r="K64" s="148"/>
      <c r="L64" s="210"/>
      <c r="M64" s="104"/>
      <c r="N64" s="210"/>
    </row>
    <row r="65" spans="1:14" s="1" customFormat="1" ht="13.5" customHeight="1">
      <c r="A65" s="198"/>
      <c r="B65" s="196"/>
      <c r="C65" s="28" t="s">
        <v>166</v>
      </c>
      <c r="D65" s="10" t="s">
        <v>337</v>
      </c>
      <c r="E65" s="10"/>
      <c r="F65" s="10"/>
      <c r="G65" s="10"/>
      <c r="H65" s="10"/>
      <c r="I65" s="10"/>
      <c r="K65" s="148"/>
      <c r="L65" s="210"/>
      <c r="M65" s="104"/>
      <c r="N65" s="210"/>
    </row>
    <row r="66" spans="1:14" s="1" customFormat="1" ht="13.5" customHeight="1">
      <c r="A66" s="198"/>
      <c r="B66" s="196"/>
      <c r="C66" s="28" t="s">
        <v>166</v>
      </c>
      <c r="D66" s="10" t="s">
        <v>338</v>
      </c>
      <c r="E66" s="10"/>
      <c r="F66" s="10"/>
      <c r="G66" s="10"/>
      <c r="H66" s="10"/>
      <c r="I66" s="10"/>
      <c r="K66" s="148"/>
      <c r="L66" s="210"/>
      <c r="M66" s="104"/>
      <c r="N66" s="210"/>
    </row>
    <row r="67" spans="1:14" s="1" customFormat="1" ht="13.5" customHeight="1">
      <c r="A67" s="212"/>
      <c r="B67" s="197"/>
      <c r="C67" s="105"/>
      <c r="D67" s="94"/>
      <c r="E67" s="94"/>
      <c r="F67" s="19"/>
      <c r="G67" s="19"/>
      <c r="H67" s="19"/>
      <c r="I67" s="19"/>
      <c r="J67" s="19"/>
      <c r="K67" s="145"/>
      <c r="L67" s="211"/>
      <c r="M67" s="105"/>
      <c r="N67" s="211"/>
    </row>
    <row r="68" spans="1:14" s="1" customFormat="1">
      <c r="A68" s="2" t="s">
        <v>44</v>
      </c>
      <c r="B68" s="3"/>
      <c r="C68" s="33"/>
      <c r="D68" s="33"/>
      <c r="E68" s="33"/>
      <c r="F68" s="3"/>
      <c r="G68" s="3"/>
      <c r="H68" s="3"/>
      <c r="I68" s="3"/>
      <c r="J68" s="3"/>
      <c r="K68" s="3"/>
      <c r="L68" s="33"/>
      <c r="M68" s="33"/>
      <c r="N68" s="22"/>
    </row>
    <row r="69" spans="1:14" s="1" customFormat="1" ht="19.5">
      <c r="A69" s="3" t="s">
        <v>0</v>
      </c>
      <c r="B69" s="3"/>
      <c r="C69" s="33"/>
      <c r="D69" s="33"/>
      <c r="E69" s="33"/>
      <c r="F69" s="3"/>
      <c r="G69" s="3"/>
      <c r="H69" s="4" t="s">
        <v>943</v>
      </c>
      <c r="I69" s="3"/>
      <c r="J69" s="3"/>
      <c r="K69" s="3"/>
      <c r="L69" s="33"/>
      <c r="M69" s="33"/>
      <c r="N69" s="6" t="str">
        <f>N36</f>
        <v>（主任監督員）</v>
      </c>
    </row>
    <row r="70" spans="1:14" s="1" customFormat="1" ht="18.75" customHeight="1">
      <c r="A70" s="5" t="s">
        <v>1</v>
      </c>
      <c r="B70" s="5" t="s">
        <v>2</v>
      </c>
      <c r="C70" s="201" t="s">
        <v>3</v>
      </c>
      <c r="D70" s="202"/>
      <c r="E70" s="202"/>
      <c r="F70" s="202"/>
      <c r="G70" s="203"/>
      <c r="H70" s="204" t="s">
        <v>5</v>
      </c>
      <c r="I70" s="205"/>
      <c r="J70" s="86" t="s">
        <v>7</v>
      </c>
      <c r="K70" s="204" t="s">
        <v>8</v>
      </c>
      <c r="L70" s="205"/>
      <c r="M70" s="204" t="s">
        <v>9</v>
      </c>
      <c r="N70" s="205"/>
    </row>
    <row r="71" spans="1:14" s="1" customFormat="1">
      <c r="A71" s="192" t="s">
        <v>10</v>
      </c>
      <c r="B71" s="195" t="s">
        <v>45</v>
      </c>
      <c r="C71" s="28" t="s">
        <v>166</v>
      </c>
      <c r="D71" s="10" t="s">
        <v>339</v>
      </c>
      <c r="E71" s="10"/>
      <c r="F71" s="10"/>
      <c r="G71" s="10"/>
      <c r="H71" s="10"/>
      <c r="I71" s="10"/>
      <c r="J71" s="10"/>
      <c r="K71" s="14"/>
      <c r="L71" s="209"/>
      <c r="M71" s="103"/>
      <c r="N71" s="209"/>
    </row>
    <row r="72" spans="1:14" s="1" customFormat="1">
      <c r="A72" s="193"/>
      <c r="B72" s="196"/>
      <c r="C72" s="57" t="s">
        <v>50</v>
      </c>
      <c r="D72" s="90"/>
      <c r="E72" s="90"/>
      <c r="G72" s="98"/>
      <c r="H72" s="98"/>
      <c r="I72" s="98"/>
      <c r="J72" s="98"/>
      <c r="K72" s="140"/>
      <c r="L72" s="210"/>
      <c r="M72" s="104"/>
      <c r="N72" s="210"/>
    </row>
    <row r="73" spans="1:14" s="1" customFormat="1" ht="13.5" customHeight="1">
      <c r="A73" s="193"/>
      <c r="B73" s="196"/>
      <c r="C73" s="28" t="s">
        <v>166</v>
      </c>
      <c r="D73" s="10" t="s">
        <v>874</v>
      </c>
      <c r="E73" s="10"/>
      <c r="F73" s="10"/>
      <c r="G73" s="10"/>
      <c r="H73" s="10"/>
      <c r="I73" s="10"/>
      <c r="K73" s="148"/>
      <c r="L73" s="210"/>
      <c r="M73" s="104"/>
      <c r="N73" s="210"/>
    </row>
    <row r="74" spans="1:14" s="1" customFormat="1" ht="13.5" customHeight="1">
      <c r="A74" s="193"/>
      <c r="B74" s="196"/>
      <c r="C74" s="28" t="s">
        <v>166</v>
      </c>
      <c r="D74" s="10" t="s">
        <v>340</v>
      </c>
      <c r="E74" s="10"/>
      <c r="F74" s="10"/>
      <c r="G74" s="10"/>
      <c r="H74" s="10"/>
      <c r="I74" s="10"/>
      <c r="K74" s="148"/>
      <c r="L74" s="210"/>
      <c r="M74" s="104"/>
      <c r="N74" s="210"/>
    </row>
    <row r="75" spans="1:14" s="1" customFormat="1" ht="13.5" customHeight="1">
      <c r="A75" s="193"/>
      <c r="B75" s="196"/>
      <c r="C75" s="28" t="s">
        <v>166</v>
      </c>
      <c r="D75" s="10" t="s">
        <v>872</v>
      </c>
      <c r="E75" s="10"/>
      <c r="F75" s="10"/>
      <c r="G75" s="10"/>
      <c r="H75" s="10"/>
      <c r="I75" s="10"/>
      <c r="K75" s="148"/>
      <c r="L75" s="138"/>
      <c r="M75" s="104"/>
      <c r="N75" s="92"/>
    </row>
    <row r="76" spans="1:14" s="1" customFormat="1" ht="13.5" customHeight="1">
      <c r="A76" s="193"/>
      <c r="B76" s="196"/>
      <c r="C76" s="28" t="s">
        <v>166</v>
      </c>
      <c r="D76" s="10" t="s">
        <v>341</v>
      </c>
      <c r="E76" s="10"/>
      <c r="F76" s="10"/>
      <c r="G76" s="10"/>
      <c r="H76" s="10"/>
      <c r="I76" s="10"/>
      <c r="K76" s="148"/>
      <c r="L76" s="210"/>
      <c r="M76" s="104"/>
      <c r="N76" s="210"/>
    </row>
    <row r="77" spans="1:14" s="1" customFormat="1" ht="13.5" customHeight="1">
      <c r="A77" s="193"/>
      <c r="B77" s="196"/>
      <c r="C77" s="28" t="s">
        <v>166</v>
      </c>
      <c r="D77" s="10" t="s">
        <v>342</v>
      </c>
      <c r="E77" s="10"/>
      <c r="F77" s="10"/>
      <c r="G77" s="10"/>
      <c r="H77" s="10"/>
      <c r="I77" s="10"/>
      <c r="K77" s="148"/>
      <c r="L77" s="210"/>
      <c r="M77" s="104"/>
      <c r="N77" s="210"/>
    </row>
    <row r="78" spans="1:14" s="1" customFormat="1" ht="13.5" customHeight="1">
      <c r="A78" s="193"/>
      <c r="B78" s="196"/>
      <c r="C78" s="28" t="s">
        <v>166</v>
      </c>
      <c r="D78" s="10" t="s">
        <v>343</v>
      </c>
      <c r="E78" s="10"/>
      <c r="F78" s="10"/>
      <c r="G78" s="10"/>
      <c r="H78" s="10"/>
      <c r="I78" s="10"/>
      <c r="K78" s="148"/>
      <c r="L78" s="210"/>
      <c r="M78" s="104"/>
      <c r="N78" s="210"/>
    </row>
    <row r="79" spans="1:14" s="1" customFormat="1" ht="13.5" customHeight="1">
      <c r="A79" s="193"/>
      <c r="B79" s="196"/>
      <c r="C79" s="28" t="s">
        <v>166</v>
      </c>
      <c r="D79" s="10" t="s">
        <v>873</v>
      </c>
      <c r="E79" s="10"/>
      <c r="F79" s="10"/>
      <c r="G79" s="10"/>
      <c r="H79" s="10"/>
      <c r="I79" s="10"/>
      <c r="K79" s="148"/>
      <c r="L79" s="210"/>
      <c r="M79" s="104"/>
      <c r="N79" s="210"/>
    </row>
    <row r="80" spans="1:14" s="1" customFormat="1">
      <c r="A80" s="193"/>
      <c r="B80" s="196"/>
      <c r="C80" s="57" t="s">
        <v>51</v>
      </c>
      <c r="D80" s="90"/>
      <c r="E80" s="90"/>
      <c r="G80" s="108"/>
      <c r="H80" s="108"/>
      <c r="I80" s="108"/>
      <c r="J80" s="57"/>
      <c r="K80" s="57"/>
      <c r="L80" s="210"/>
      <c r="M80" s="104"/>
      <c r="N80" s="210"/>
    </row>
    <row r="81" spans="1:14" s="1" customFormat="1" ht="13.5" customHeight="1">
      <c r="A81" s="193"/>
      <c r="B81" s="196"/>
      <c r="C81" s="28" t="s">
        <v>166</v>
      </c>
      <c r="D81" s="10" t="s">
        <v>344</v>
      </c>
      <c r="E81" s="10"/>
      <c r="F81" s="10"/>
      <c r="G81" s="10"/>
      <c r="H81" s="10"/>
      <c r="I81" s="10"/>
      <c r="K81" s="148"/>
      <c r="L81" s="210"/>
      <c r="M81" s="104"/>
      <c r="N81" s="210"/>
    </row>
    <row r="82" spans="1:14" s="1" customFormat="1" ht="13.5" customHeight="1">
      <c r="A82" s="193"/>
      <c r="B82" s="196"/>
      <c r="C82" s="28" t="s">
        <v>166</v>
      </c>
      <c r="D82" s="10" t="s">
        <v>345</v>
      </c>
      <c r="E82" s="10"/>
      <c r="F82" s="10"/>
      <c r="G82" s="10"/>
      <c r="H82" s="10"/>
      <c r="I82" s="10"/>
      <c r="K82" s="148"/>
      <c r="L82" s="210"/>
      <c r="M82" s="104"/>
      <c r="N82" s="210"/>
    </row>
    <row r="83" spans="1:14" s="1" customFormat="1">
      <c r="A83" s="198" t="s">
        <v>11</v>
      </c>
      <c r="B83" s="196"/>
      <c r="C83" s="108" t="s">
        <v>52</v>
      </c>
      <c r="D83" s="90"/>
      <c r="E83" s="90"/>
      <c r="G83" s="97"/>
      <c r="H83" s="97"/>
      <c r="I83" s="97"/>
      <c r="J83" s="98"/>
      <c r="K83" s="140"/>
      <c r="L83" s="210"/>
      <c r="M83" s="104"/>
      <c r="N83" s="210"/>
    </row>
    <row r="84" spans="1:14" s="1" customFormat="1" ht="13.5" customHeight="1">
      <c r="A84" s="198"/>
      <c r="B84" s="196"/>
      <c r="C84" s="28" t="s">
        <v>166</v>
      </c>
      <c r="D84" s="10" t="s">
        <v>346</v>
      </c>
      <c r="E84" s="10"/>
      <c r="F84" s="10"/>
      <c r="G84" s="10"/>
      <c r="H84" s="10"/>
      <c r="I84" s="10"/>
      <c r="K84" s="148"/>
      <c r="L84" s="210"/>
      <c r="M84" s="104"/>
      <c r="N84" s="210"/>
    </row>
    <row r="85" spans="1:14" s="1" customFormat="1" ht="13.5" customHeight="1">
      <c r="A85" s="198"/>
      <c r="B85" s="196"/>
      <c r="C85" s="28" t="s">
        <v>166</v>
      </c>
      <c r="D85" s="10" t="s">
        <v>347</v>
      </c>
      <c r="E85" s="10"/>
      <c r="F85" s="10"/>
      <c r="G85" s="10"/>
      <c r="H85" s="10"/>
      <c r="I85" s="10"/>
      <c r="K85" s="148"/>
      <c r="L85" s="210"/>
      <c r="M85" s="104"/>
      <c r="N85" s="210"/>
    </row>
    <row r="86" spans="1:14" s="1" customFormat="1" ht="13.5" customHeight="1">
      <c r="A86" s="198"/>
      <c r="B86" s="196"/>
      <c r="C86" s="28" t="s">
        <v>166</v>
      </c>
      <c r="D86" s="10" t="s">
        <v>348</v>
      </c>
      <c r="E86" s="10"/>
      <c r="F86" s="10"/>
      <c r="G86" s="10"/>
      <c r="H86" s="10"/>
      <c r="I86" s="10"/>
      <c r="K86" s="148"/>
      <c r="L86" s="210"/>
      <c r="M86" s="104"/>
      <c r="N86" s="210"/>
    </row>
    <row r="87" spans="1:14" s="1" customFormat="1" ht="13.5" customHeight="1">
      <c r="A87" s="198"/>
      <c r="B87" s="196"/>
      <c r="C87" s="28" t="s">
        <v>166</v>
      </c>
      <c r="D87" s="10" t="s">
        <v>349</v>
      </c>
      <c r="E87" s="10"/>
      <c r="F87" s="10"/>
      <c r="G87" s="10"/>
      <c r="H87" s="10"/>
      <c r="I87" s="10"/>
      <c r="K87" s="148"/>
      <c r="L87" s="210"/>
      <c r="M87" s="104"/>
      <c r="N87" s="210"/>
    </row>
    <row r="88" spans="1:14" s="1" customFormat="1" ht="13.5" customHeight="1">
      <c r="A88" s="198"/>
      <c r="B88" s="196"/>
      <c r="C88" s="28" t="s">
        <v>166</v>
      </c>
      <c r="D88" s="222" t="s">
        <v>350</v>
      </c>
      <c r="E88" s="222"/>
      <c r="F88" s="222"/>
      <c r="G88" s="222"/>
      <c r="H88" s="222"/>
      <c r="I88" s="222"/>
      <c r="J88" s="222"/>
      <c r="K88" s="148"/>
      <c r="L88" s="210"/>
      <c r="M88" s="104"/>
      <c r="N88" s="210"/>
    </row>
    <row r="89" spans="1:14" s="1" customFormat="1" ht="13.5" customHeight="1">
      <c r="A89" s="198"/>
      <c r="B89" s="196"/>
      <c r="C89" s="104"/>
      <c r="D89" s="222"/>
      <c r="E89" s="222"/>
      <c r="F89" s="222"/>
      <c r="G89" s="222"/>
      <c r="H89" s="222"/>
      <c r="I89" s="222"/>
      <c r="J89" s="222"/>
      <c r="K89" s="148"/>
      <c r="L89" s="210"/>
      <c r="M89" s="104"/>
      <c r="N89" s="210"/>
    </row>
    <row r="90" spans="1:14" s="1" customFormat="1" ht="13.5" customHeight="1">
      <c r="A90" s="198"/>
      <c r="B90" s="196"/>
      <c r="C90" s="28" t="s">
        <v>166</v>
      </c>
      <c r="D90" s="10" t="s">
        <v>875</v>
      </c>
      <c r="E90" s="10"/>
      <c r="F90" s="10"/>
      <c r="G90" s="10"/>
      <c r="H90" s="10"/>
      <c r="I90" s="10"/>
      <c r="K90" s="148"/>
      <c r="L90" s="210"/>
      <c r="M90" s="104"/>
      <c r="N90" s="210"/>
    </row>
    <row r="91" spans="1:14" s="1" customFormat="1" ht="13.5" customHeight="1">
      <c r="A91" s="198"/>
      <c r="B91" s="196"/>
      <c r="C91" s="28" t="s">
        <v>166</v>
      </c>
      <c r="D91" s="10" t="s">
        <v>351</v>
      </c>
      <c r="E91" s="10"/>
      <c r="F91" s="10"/>
      <c r="G91" s="10"/>
      <c r="H91" s="10"/>
      <c r="I91" s="10"/>
      <c r="K91" s="148"/>
      <c r="L91" s="210"/>
      <c r="M91" s="104"/>
      <c r="N91" s="210"/>
    </row>
    <row r="92" spans="1:14" s="1" customFormat="1">
      <c r="A92" s="198"/>
      <c r="B92" s="196"/>
      <c r="C92" s="57" t="s">
        <v>53</v>
      </c>
      <c r="D92" s="90"/>
      <c r="E92" s="90"/>
      <c r="G92" s="106"/>
      <c r="H92" s="106"/>
      <c r="I92" s="106"/>
      <c r="J92" s="115"/>
      <c r="K92" s="148"/>
      <c r="L92" s="210"/>
      <c r="M92" s="104"/>
      <c r="N92" s="210"/>
    </row>
    <row r="93" spans="1:14" s="1" customFormat="1">
      <c r="A93" s="198"/>
      <c r="B93" s="196"/>
      <c r="C93" s="28" t="s">
        <v>166</v>
      </c>
      <c r="D93" s="10" t="s">
        <v>258</v>
      </c>
      <c r="F93" s="10"/>
      <c r="G93" s="10"/>
      <c r="H93" s="10"/>
      <c r="I93" s="10"/>
      <c r="J93" s="10"/>
      <c r="K93" s="148"/>
      <c r="L93" s="210"/>
      <c r="M93" s="104"/>
      <c r="N93" s="210"/>
    </row>
    <row r="94" spans="1:14" s="1" customFormat="1">
      <c r="A94" s="198"/>
      <c r="B94" s="196"/>
      <c r="C94" s="28" t="s">
        <v>166</v>
      </c>
      <c r="D94" s="10" t="s">
        <v>352</v>
      </c>
      <c r="F94" s="10"/>
      <c r="G94" s="10"/>
      <c r="H94" s="10"/>
      <c r="I94" s="10"/>
      <c r="J94" s="10"/>
      <c r="K94" s="148"/>
      <c r="L94" s="210"/>
      <c r="M94" s="104"/>
      <c r="N94" s="210"/>
    </row>
    <row r="95" spans="1:14" s="1" customFormat="1">
      <c r="A95" s="198"/>
      <c r="B95" s="196"/>
      <c r="C95" s="28" t="s">
        <v>166</v>
      </c>
      <c r="D95" s="10" t="s">
        <v>353</v>
      </c>
      <c r="F95" s="10"/>
      <c r="G95" s="10"/>
      <c r="H95" s="10"/>
      <c r="I95" s="10"/>
      <c r="J95" s="10"/>
      <c r="K95" s="148"/>
      <c r="L95" s="210"/>
      <c r="M95" s="104"/>
      <c r="N95" s="210"/>
    </row>
    <row r="96" spans="1:14" s="1" customFormat="1">
      <c r="A96" s="198"/>
      <c r="B96" s="196"/>
      <c r="C96" s="28" t="s">
        <v>166</v>
      </c>
      <c r="D96" s="10" t="s">
        <v>354</v>
      </c>
      <c r="F96" s="10"/>
      <c r="G96" s="10"/>
      <c r="H96" s="10"/>
      <c r="I96" s="10"/>
      <c r="J96" s="10"/>
      <c r="K96" s="148"/>
      <c r="L96" s="210"/>
      <c r="M96" s="104"/>
      <c r="N96" s="210"/>
    </row>
    <row r="97" spans="1:25" s="1" customFormat="1">
      <c r="A97" s="198"/>
      <c r="B97" s="196"/>
      <c r="C97" s="28" t="s">
        <v>166</v>
      </c>
      <c r="D97" s="10" t="s">
        <v>355</v>
      </c>
      <c r="F97" s="10"/>
      <c r="G97" s="10"/>
      <c r="H97" s="10"/>
      <c r="I97" s="10"/>
      <c r="J97" s="10"/>
      <c r="K97" s="148"/>
      <c r="L97" s="210"/>
      <c r="M97" s="104"/>
      <c r="N97" s="210"/>
    </row>
    <row r="98" spans="1:25" s="1" customFormat="1">
      <c r="A98" s="212"/>
      <c r="B98" s="197"/>
      <c r="C98" s="42" t="s">
        <v>166</v>
      </c>
      <c r="D98" s="10" t="s">
        <v>356</v>
      </c>
      <c r="E98" s="10"/>
      <c r="F98" s="10"/>
      <c r="G98" s="10"/>
      <c r="H98" s="10"/>
      <c r="I98" s="10"/>
      <c r="J98" s="10"/>
      <c r="K98" s="145"/>
      <c r="L98" s="211"/>
      <c r="M98" s="105"/>
      <c r="N98" s="211"/>
    </row>
    <row r="99" spans="1:25" s="1" customFormat="1">
      <c r="A99" s="2" t="s">
        <v>44</v>
      </c>
      <c r="B99" s="3"/>
      <c r="C99" s="33"/>
      <c r="D99" s="33"/>
      <c r="E99" s="33"/>
      <c r="F99" s="3"/>
      <c r="G99" s="3"/>
      <c r="H99" s="3"/>
      <c r="I99" s="3"/>
      <c r="J99" s="3"/>
      <c r="K99" s="3"/>
      <c r="L99" s="33"/>
      <c r="M99" s="33"/>
      <c r="N99" s="22"/>
    </row>
    <row r="100" spans="1:25" s="1" customFormat="1" ht="19.5">
      <c r="A100" s="3" t="s">
        <v>0</v>
      </c>
      <c r="B100" s="3"/>
      <c r="C100" s="33"/>
      <c r="D100" s="33"/>
      <c r="E100" s="33"/>
      <c r="F100" s="3"/>
      <c r="G100" s="3"/>
      <c r="H100" s="4" t="s">
        <v>14</v>
      </c>
      <c r="I100" s="3"/>
      <c r="J100" s="3"/>
      <c r="K100" s="3"/>
      <c r="L100" s="33"/>
      <c r="M100" s="33"/>
      <c r="N100" s="6" t="str">
        <f>N69</f>
        <v>（主任監督員）</v>
      </c>
    </row>
    <row r="101" spans="1:25" s="1" customFormat="1" ht="18.75" customHeight="1">
      <c r="A101" s="5" t="s">
        <v>1</v>
      </c>
      <c r="B101" s="5" t="s">
        <v>2</v>
      </c>
      <c r="C101" s="201" t="s">
        <v>3</v>
      </c>
      <c r="D101" s="202"/>
      <c r="E101" s="202"/>
      <c r="F101" s="202"/>
      <c r="G101" s="203"/>
      <c r="H101" s="204" t="s">
        <v>5</v>
      </c>
      <c r="I101" s="205"/>
      <c r="J101" s="5" t="s">
        <v>7</v>
      </c>
      <c r="K101" s="204" t="s">
        <v>8</v>
      </c>
      <c r="L101" s="205"/>
      <c r="M101" s="204" t="s">
        <v>9</v>
      </c>
      <c r="N101" s="205"/>
    </row>
    <row r="102" spans="1:25" s="1" customFormat="1">
      <c r="A102" s="192" t="s">
        <v>10</v>
      </c>
      <c r="B102" s="195" t="s">
        <v>45</v>
      </c>
      <c r="C102" s="23"/>
      <c r="D102" s="99"/>
      <c r="E102" s="99"/>
      <c r="F102" s="8"/>
      <c r="G102" s="8"/>
      <c r="H102" s="53" t="s">
        <v>181</v>
      </c>
      <c r="I102" s="157" t="s">
        <v>182</v>
      </c>
      <c r="J102" s="53" t="s">
        <v>183</v>
      </c>
      <c r="K102" s="14"/>
      <c r="L102" s="209"/>
      <c r="M102" s="103"/>
      <c r="N102" s="209"/>
    </row>
    <row r="103" spans="1:25" s="1" customFormat="1">
      <c r="A103" s="193"/>
      <c r="B103" s="196"/>
      <c r="C103" s="107"/>
      <c r="D103" s="115"/>
      <c r="E103" s="115"/>
      <c r="F103" s="10" t="s">
        <v>22</v>
      </c>
      <c r="G103" s="132"/>
      <c r="H103" s="6">
        <f>Q104</f>
        <v>0</v>
      </c>
      <c r="I103" s="156">
        <f>S104</f>
        <v>0</v>
      </c>
      <c r="J103" s="47">
        <f>U104</f>
        <v>0</v>
      </c>
      <c r="K103" s="57"/>
      <c r="L103" s="210"/>
      <c r="M103" s="104"/>
      <c r="N103" s="210"/>
      <c r="P103" s="36"/>
      <c r="Q103" s="36"/>
      <c r="R103" s="36"/>
      <c r="S103" s="36"/>
      <c r="T103" s="36"/>
      <c r="U103" s="36"/>
      <c r="V103" s="36"/>
      <c r="W103" s="36"/>
      <c r="X103" s="37" t="s">
        <v>176</v>
      </c>
      <c r="Y103" s="36"/>
    </row>
    <row r="104" spans="1:25" s="1" customFormat="1">
      <c r="A104" s="193"/>
      <c r="B104" s="196"/>
      <c r="C104" s="107"/>
      <c r="D104" s="115"/>
      <c r="E104" s="115"/>
      <c r="F104" s="10" t="s">
        <v>141</v>
      </c>
      <c r="G104" s="9"/>
      <c r="H104" s="9"/>
      <c r="I104" s="9"/>
      <c r="J104" s="10"/>
      <c r="K104" s="10"/>
      <c r="L104" s="210"/>
      <c r="M104" s="104"/>
      <c r="N104" s="210"/>
      <c r="P104" s="36" t="s">
        <v>179</v>
      </c>
      <c r="Q104" s="37">
        <f>COUNTIF($C$71:$C$98,"〇")+COUNTIF($C$38:$C$67,"〇")+COUNTIF($C$5:$C$34,"〇")</f>
        <v>0</v>
      </c>
      <c r="R104" s="36" t="s">
        <v>180</v>
      </c>
      <c r="S104" s="37">
        <f>COUNTIF($C$71:$C$98,"△")+COUNTIF($C$38:$C$67,"△")+COUNTIF($C$5:$C$34,"△")</f>
        <v>0</v>
      </c>
      <c r="T104" s="36" t="s">
        <v>177</v>
      </c>
      <c r="U104" s="37">
        <f>COUNTIF($C$71:$C$98,"×")+COUNTIF($C$38:$C$67,"×")+COUNTIF($C$5:$C$34,"×")</f>
        <v>0</v>
      </c>
      <c r="V104" s="36" t="s">
        <v>178</v>
      </c>
      <c r="W104" s="38">
        <f>IF(Q104+S104+U104=0,0,ROUND((Q104+S104*0.5)/(Q104+S104+U104),3))</f>
        <v>0</v>
      </c>
      <c r="X104" s="36">
        <f>IF(W104="","",ROUND(W104*100,1))</f>
        <v>0</v>
      </c>
      <c r="Y104" s="39" t="str">
        <f>IF(X104&lt;60,"d",IF(X104&lt;80,"c",IF(X104&lt;90,"b","a")))</f>
        <v>d</v>
      </c>
    </row>
    <row r="105" spans="1:25" s="1" customFormat="1">
      <c r="A105" s="193"/>
      <c r="B105" s="196"/>
      <c r="C105" s="107"/>
      <c r="D105" s="115"/>
      <c r="E105" s="115"/>
      <c r="F105" s="10" t="s">
        <v>142</v>
      </c>
      <c r="G105" s="132"/>
      <c r="H105" s="132"/>
      <c r="I105" s="132"/>
      <c r="J105" s="57"/>
      <c r="K105" s="57"/>
      <c r="L105" s="210"/>
      <c r="M105" s="104"/>
      <c r="N105" s="210"/>
    </row>
    <row r="106" spans="1:25" s="1" customFormat="1">
      <c r="A106" s="193"/>
      <c r="B106" s="196"/>
      <c r="C106" s="107"/>
      <c r="D106" s="115"/>
      <c r="E106" s="115"/>
      <c r="F106" s="24" t="s">
        <v>858</v>
      </c>
      <c r="G106" s="132"/>
      <c r="H106" s="132"/>
      <c r="I106" s="132"/>
      <c r="J106" s="132"/>
      <c r="K106" s="57"/>
      <c r="L106" s="210"/>
      <c r="M106" s="104"/>
      <c r="N106" s="210"/>
    </row>
    <row r="107" spans="1:25" s="1" customFormat="1">
      <c r="A107" s="193"/>
      <c r="B107" s="196"/>
      <c r="C107" s="107"/>
      <c r="D107" s="115"/>
      <c r="E107" s="115"/>
      <c r="F107" s="10" t="s">
        <v>859</v>
      </c>
      <c r="G107" s="132"/>
      <c r="H107" s="132"/>
      <c r="I107" s="132"/>
      <c r="J107" s="132"/>
      <c r="K107" s="57"/>
      <c r="L107" s="210"/>
      <c r="M107" s="104"/>
      <c r="N107" s="210"/>
    </row>
    <row r="108" spans="1:25" s="1" customFormat="1">
      <c r="A108" s="193"/>
      <c r="B108" s="196"/>
      <c r="C108" s="107"/>
      <c r="D108" s="115"/>
      <c r="E108" s="115"/>
      <c r="F108" s="10" t="str">
        <f>"評価値＝(　"&amp;TEXT(Q104+S104*0.5,"0.0")&amp;"　)評価数／(　"&amp;TEXT(Q104+S104+U104,"0.0")&amp;"　)対象評価項目数＝（　"&amp;TEXT(X104,0)&amp;"　）％"</f>
        <v>評価値＝(　0.0　)評価数／(　0.0　)対象評価項目数＝（　0　）％</v>
      </c>
      <c r="G108" s="132"/>
      <c r="H108" s="132"/>
      <c r="I108" s="132"/>
      <c r="J108" s="132"/>
      <c r="K108" s="57"/>
      <c r="L108" s="210"/>
      <c r="M108" s="104"/>
      <c r="N108" s="210"/>
    </row>
    <row r="109" spans="1:25" s="1" customFormat="1">
      <c r="A109" s="193"/>
      <c r="B109" s="196"/>
      <c r="C109" s="107"/>
      <c r="D109" s="115"/>
      <c r="E109" s="115"/>
      <c r="F109" s="10" t="s">
        <v>21</v>
      </c>
      <c r="G109" s="132"/>
      <c r="H109" s="132"/>
      <c r="I109" s="132"/>
      <c r="J109" s="57"/>
      <c r="K109" s="57"/>
      <c r="L109" s="210"/>
      <c r="M109" s="104"/>
      <c r="N109" s="210"/>
    </row>
    <row r="110" spans="1:25" s="1" customFormat="1">
      <c r="A110" s="193"/>
      <c r="B110" s="196"/>
      <c r="C110" s="107"/>
      <c r="D110" s="115"/>
      <c r="E110" s="115"/>
      <c r="F110" s="10" t="s">
        <v>848</v>
      </c>
      <c r="G110" s="108"/>
      <c r="H110" s="108"/>
      <c r="I110" s="108"/>
      <c r="J110" s="57"/>
      <c r="K110" s="57"/>
      <c r="L110" s="210"/>
      <c r="M110" s="104"/>
      <c r="N110" s="210"/>
    </row>
    <row r="111" spans="1:25" s="1" customFormat="1">
      <c r="A111" s="193"/>
      <c r="B111" s="196"/>
      <c r="C111" s="107"/>
      <c r="D111" s="115"/>
      <c r="E111" s="115"/>
      <c r="F111" s="10" t="s">
        <v>849</v>
      </c>
      <c r="G111" s="108"/>
      <c r="H111" s="108"/>
      <c r="I111" s="108"/>
      <c r="J111" s="57"/>
      <c r="K111" s="57"/>
      <c r="L111" s="210"/>
      <c r="M111" s="104"/>
      <c r="N111" s="210"/>
    </row>
    <row r="112" spans="1:25" s="1" customFormat="1">
      <c r="A112" s="198" t="s">
        <v>11</v>
      </c>
      <c r="B112" s="196"/>
      <c r="C112" s="107"/>
      <c r="D112" s="115"/>
      <c r="E112" s="115"/>
      <c r="F112" s="10" t="s">
        <v>850</v>
      </c>
      <c r="G112" s="108"/>
      <c r="H112" s="108"/>
      <c r="I112" s="108"/>
      <c r="J112" s="57"/>
      <c r="K112" s="57"/>
      <c r="L112" s="210"/>
      <c r="M112" s="104"/>
      <c r="N112" s="210"/>
    </row>
    <row r="113" spans="1:14" s="1" customFormat="1">
      <c r="A113" s="198"/>
      <c r="B113" s="196"/>
      <c r="C113" s="107"/>
      <c r="D113" s="115"/>
      <c r="E113" s="115"/>
      <c r="F113" s="10"/>
      <c r="G113" s="108"/>
      <c r="H113" s="108"/>
      <c r="I113" s="108"/>
      <c r="J113" s="57"/>
      <c r="K113" s="57"/>
      <c r="L113" s="210"/>
      <c r="M113" s="104"/>
      <c r="N113" s="210"/>
    </row>
    <row r="114" spans="1:14" s="1" customFormat="1">
      <c r="A114" s="198"/>
      <c r="B114" s="196"/>
      <c r="C114" s="107"/>
      <c r="D114" s="115"/>
      <c r="E114" s="115"/>
      <c r="F114" s="218" t="s">
        <v>39</v>
      </c>
      <c r="G114" s="219"/>
      <c r="H114" s="219"/>
      <c r="I114" s="219"/>
      <c r="J114" s="220"/>
      <c r="K114" s="140"/>
      <c r="L114" s="210"/>
      <c r="M114" s="104"/>
      <c r="N114" s="210"/>
    </row>
    <row r="115" spans="1:14" s="1" customFormat="1">
      <c r="A115" s="198"/>
      <c r="B115" s="196"/>
      <c r="C115" s="107"/>
      <c r="D115" s="115"/>
      <c r="E115" s="115"/>
      <c r="F115" s="220"/>
      <c r="G115" s="219"/>
      <c r="H115" s="219"/>
      <c r="I115" s="219"/>
      <c r="J115" s="220"/>
      <c r="K115" s="140"/>
      <c r="L115" s="210"/>
      <c r="M115" s="104"/>
      <c r="N115" s="210"/>
    </row>
    <row r="116" spans="1:14" s="1" customFormat="1">
      <c r="A116" s="198"/>
      <c r="B116" s="196"/>
      <c r="C116" s="107"/>
      <c r="D116" s="115"/>
      <c r="E116" s="115"/>
      <c r="F116" s="50"/>
      <c r="G116" s="108"/>
      <c r="H116" s="108"/>
      <c r="I116" s="108"/>
      <c r="J116" s="57"/>
      <c r="K116" s="57"/>
      <c r="L116" s="210"/>
      <c r="M116" s="104"/>
      <c r="N116" s="210"/>
    </row>
    <row r="117" spans="1:14" s="1" customFormat="1">
      <c r="A117" s="198"/>
      <c r="B117" s="196"/>
      <c r="C117" s="107"/>
      <c r="D117" s="115"/>
      <c r="E117" s="115"/>
      <c r="F117" s="10"/>
      <c r="G117" s="108"/>
      <c r="H117" s="108"/>
      <c r="I117" s="108"/>
      <c r="J117" s="57"/>
      <c r="K117" s="57"/>
      <c r="L117" s="210"/>
      <c r="M117" s="104"/>
      <c r="N117" s="210"/>
    </row>
    <row r="118" spans="1:14" s="1" customFormat="1">
      <c r="A118" s="198"/>
      <c r="B118" s="196"/>
      <c r="C118" s="107"/>
      <c r="D118" s="115"/>
      <c r="E118" s="115"/>
      <c r="F118" s="10"/>
      <c r="G118" s="108"/>
      <c r="H118" s="108"/>
      <c r="I118" s="108"/>
      <c r="J118" s="57"/>
      <c r="K118" s="57"/>
      <c r="L118" s="210"/>
      <c r="M118" s="104"/>
      <c r="N118" s="210"/>
    </row>
    <row r="119" spans="1:14" s="1" customFormat="1">
      <c r="A119" s="198"/>
      <c r="B119" s="196"/>
      <c r="C119" s="107"/>
      <c r="D119" s="115"/>
      <c r="E119" s="115"/>
      <c r="F119" s="10"/>
      <c r="G119" s="108"/>
      <c r="H119" s="108"/>
      <c r="I119" s="108"/>
      <c r="J119" s="57"/>
      <c r="K119" s="57"/>
      <c r="L119" s="210"/>
      <c r="M119" s="104"/>
      <c r="N119" s="210"/>
    </row>
    <row r="120" spans="1:14" s="1" customFormat="1">
      <c r="A120" s="198"/>
      <c r="B120" s="196"/>
      <c r="C120" s="107"/>
      <c r="D120" s="115"/>
      <c r="E120" s="115"/>
      <c r="F120" s="10"/>
      <c r="G120" s="108"/>
      <c r="H120" s="108"/>
      <c r="I120" s="108"/>
      <c r="J120" s="57"/>
      <c r="K120" s="57"/>
      <c r="L120" s="210"/>
      <c r="M120" s="104"/>
      <c r="N120" s="210"/>
    </row>
    <row r="121" spans="1:14" s="1" customFormat="1">
      <c r="A121" s="198"/>
      <c r="B121" s="196"/>
      <c r="C121" s="107"/>
      <c r="D121" s="115"/>
      <c r="E121" s="115"/>
      <c r="F121" s="10"/>
      <c r="G121" s="108"/>
      <c r="H121" s="108"/>
      <c r="I121" s="108"/>
      <c r="J121" s="57"/>
      <c r="K121" s="57"/>
      <c r="L121" s="210"/>
      <c r="M121" s="104"/>
      <c r="N121" s="210"/>
    </row>
    <row r="122" spans="1:14" s="1" customFormat="1">
      <c r="A122" s="198"/>
      <c r="B122" s="196"/>
      <c r="C122" s="107"/>
      <c r="D122" s="115"/>
      <c r="E122" s="115"/>
      <c r="F122" s="10"/>
      <c r="G122" s="9"/>
      <c r="H122" s="9"/>
      <c r="I122" s="9"/>
      <c r="J122" s="10"/>
      <c r="K122" s="10"/>
      <c r="L122" s="210"/>
      <c r="M122" s="104"/>
      <c r="N122" s="210"/>
    </row>
    <row r="123" spans="1:14" s="1" customFormat="1">
      <c r="A123" s="198"/>
      <c r="B123" s="196"/>
      <c r="C123" s="107"/>
      <c r="D123" s="115"/>
      <c r="E123" s="115"/>
      <c r="F123" s="10"/>
      <c r="G123" s="108"/>
      <c r="H123" s="108"/>
      <c r="I123" s="108"/>
      <c r="J123" s="57"/>
      <c r="K123" s="57"/>
      <c r="L123" s="210"/>
      <c r="M123" s="104"/>
      <c r="N123" s="210"/>
    </row>
    <row r="124" spans="1:14" s="1" customFormat="1">
      <c r="A124" s="212"/>
      <c r="B124" s="197"/>
      <c r="C124" s="111"/>
      <c r="D124" s="112"/>
      <c r="E124" s="112"/>
      <c r="F124" s="25"/>
      <c r="G124" s="109"/>
      <c r="H124" s="109"/>
      <c r="I124" s="109"/>
      <c r="J124" s="109"/>
      <c r="K124" s="144"/>
      <c r="L124" s="211"/>
      <c r="M124" s="105"/>
      <c r="N124" s="211"/>
    </row>
  </sheetData>
  <mergeCells count="55">
    <mergeCell ref="K3:L3"/>
    <mergeCell ref="M3:N3"/>
    <mergeCell ref="A4:A15"/>
    <mergeCell ref="B4:B34"/>
    <mergeCell ref="L4:L7"/>
    <mergeCell ref="N4:N7"/>
    <mergeCell ref="L8:L34"/>
    <mergeCell ref="N8:N34"/>
    <mergeCell ref="C3:G3"/>
    <mergeCell ref="D26:J27"/>
    <mergeCell ref="D28:J29"/>
    <mergeCell ref="A17:A34"/>
    <mergeCell ref="D10:J11"/>
    <mergeCell ref="D12:J13"/>
    <mergeCell ref="D15:J16"/>
    <mergeCell ref="D17:J18"/>
    <mergeCell ref="K37:L37"/>
    <mergeCell ref="M37:N37"/>
    <mergeCell ref="A38:A49"/>
    <mergeCell ref="B38:B67"/>
    <mergeCell ref="A50:A67"/>
    <mergeCell ref="N43:N67"/>
    <mergeCell ref="L38:L42"/>
    <mergeCell ref="D53:J54"/>
    <mergeCell ref="D61:J62"/>
    <mergeCell ref="A71:A82"/>
    <mergeCell ref="B71:B98"/>
    <mergeCell ref="L71:L74"/>
    <mergeCell ref="N71:N74"/>
    <mergeCell ref="A83:A98"/>
    <mergeCell ref="D88:J89"/>
    <mergeCell ref="N102:N105"/>
    <mergeCell ref="L106:L124"/>
    <mergeCell ref="N106:N124"/>
    <mergeCell ref="A112:A124"/>
    <mergeCell ref="F114:J115"/>
    <mergeCell ref="C101:G101"/>
    <mergeCell ref="H101:I101"/>
    <mergeCell ref="A102:A111"/>
    <mergeCell ref="B102:B124"/>
    <mergeCell ref="L102:L105"/>
    <mergeCell ref="H3:I3"/>
    <mergeCell ref="C37:G37"/>
    <mergeCell ref="H37:I37"/>
    <mergeCell ref="C70:G70"/>
    <mergeCell ref="H70:I70"/>
    <mergeCell ref="D19:J20"/>
    <mergeCell ref="M101:N101"/>
    <mergeCell ref="L76:L98"/>
    <mergeCell ref="N76:N98"/>
    <mergeCell ref="N38:N42"/>
    <mergeCell ref="K101:L101"/>
    <mergeCell ref="K70:L70"/>
    <mergeCell ref="M70:N70"/>
    <mergeCell ref="L43:L67"/>
  </mergeCells>
  <phoneticPr fontId="1"/>
  <dataValidations count="2">
    <dataValidation type="list" allowBlank="1" showInputMessage="1" showErrorMessage="1" sqref="M4 M8">
      <formula1>"・,〇"</formula1>
    </dataValidation>
    <dataValidation type="list" allowBlank="1" showInputMessage="1" showErrorMessage="1" sqref="C7:C10 C12 C15 C17 C19 C21:C26 C28 C30:C33 C38:C41 C43:C48 C50:C53 C55:C56 C58:C61 C63:C66 C71 C73:C79 C81:C82 C84:C88 C90:C91 C93:C98">
      <formula1>"・,〇,×"</formula1>
    </dataValidation>
  </dataValidations>
  <pageMargins left="0.7" right="0.7" top="0.75" bottom="0.75" header="0.3" footer="0.3"/>
  <pageSetup paperSize="9" scale="99" orientation="landscape" r:id="rId1"/>
  <rowBreaks count="1" manualBreakCount="1">
    <brk id="67"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
  <sheetViews>
    <sheetView view="pageBreakPreview" topLeftCell="A73" zoomScaleNormal="140" zoomScaleSheetLayoutView="100" workbookViewId="0">
      <selection activeCell="H68" sqref="H68"/>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55</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IF(OR(M4="〇",M9="〇"),"e",IF(OR(K4="〇",K9="〇"),"d",Y73))</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54</v>
      </c>
      <c r="C4" s="216" t="s">
        <v>16</v>
      </c>
      <c r="D4" s="217"/>
      <c r="E4" s="217"/>
      <c r="F4" s="217"/>
      <c r="G4" s="217"/>
      <c r="H4" s="217"/>
      <c r="I4" s="217"/>
      <c r="J4" s="217"/>
      <c r="K4" s="8"/>
      <c r="L4" s="213"/>
      <c r="M4" s="80" t="s">
        <v>166</v>
      </c>
      <c r="N4" s="209" t="s">
        <v>167</v>
      </c>
    </row>
    <row r="5" spans="1:23" s="1" customFormat="1">
      <c r="A5" s="193"/>
      <c r="B5" s="196"/>
      <c r="C5" s="2" t="s">
        <v>13</v>
      </c>
      <c r="D5" s="115"/>
      <c r="E5" s="115"/>
      <c r="G5" s="9"/>
      <c r="H5" s="9"/>
      <c r="I5" s="9"/>
      <c r="J5" s="10"/>
      <c r="K5" s="10"/>
      <c r="L5" s="214"/>
      <c r="M5" s="104"/>
      <c r="N5" s="210"/>
    </row>
    <row r="6" spans="1:23" s="1" customFormat="1">
      <c r="A6" s="193"/>
      <c r="B6" s="196"/>
      <c r="C6" s="3" t="s">
        <v>56</v>
      </c>
      <c r="D6" s="115"/>
      <c r="E6" s="115"/>
      <c r="G6" s="108"/>
      <c r="H6" s="108"/>
      <c r="I6" s="108"/>
      <c r="J6" s="57"/>
      <c r="K6" s="57"/>
      <c r="L6" s="214"/>
      <c r="M6" s="104"/>
      <c r="N6" s="210"/>
    </row>
    <row r="7" spans="1:23" s="1" customFormat="1" ht="13.5" customHeight="1">
      <c r="A7" s="193"/>
      <c r="B7" s="196"/>
      <c r="C7" s="28" t="s">
        <v>166</v>
      </c>
      <c r="D7" s="208" t="s">
        <v>357</v>
      </c>
      <c r="E7" s="208"/>
      <c r="F7" s="208"/>
      <c r="G7" s="208"/>
      <c r="H7" s="208"/>
      <c r="I7" s="208"/>
      <c r="J7" s="208"/>
      <c r="K7" s="148"/>
      <c r="L7" s="214"/>
      <c r="M7" s="104"/>
      <c r="N7" s="210"/>
    </row>
    <row r="8" spans="1:23" s="1" customFormat="1" ht="13.5" customHeight="1">
      <c r="A8" s="193"/>
      <c r="B8" s="196"/>
      <c r="C8" s="104"/>
      <c r="D8" s="208"/>
      <c r="E8" s="208"/>
      <c r="F8" s="208"/>
      <c r="G8" s="208"/>
      <c r="H8" s="208"/>
      <c r="I8" s="208"/>
      <c r="J8" s="208"/>
      <c r="K8" s="148"/>
      <c r="L8" s="138"/>
      <c r="M8" s="105"/>
      <c r="N8" s="93"/>
    </row>
    <row r="9" spans="1:23" s="1" customFormat="1" ht="13.5" customHeight="1">
      <c r="A9" s="193"/>
      <c r="B9" s="196"/>
      <c r="C9" s="28" t="s">
        <v>166</v>
      </c>
      <c r="D9" s="10" t="s">
        <v>358</v>
      </c>
      <c r="E9" s="10"/>
      <c r="F9" s="10"/>
      <c r="G9" s="10"/>
      <c r="H9" s="10"/>
      <c r="I9" s="10"/>
      <c r="K9" s="148"/>
      <c r="L9" s="210"/>
      <c r="M9" s="35" t="s">
        <v>166</v>
      </c>
      <c r="N9" s="210" t="s">
        <v>168</v>
      </c>
    </row>
    <row r="10" spans="1:23" s="1" customFormat="1" ht="13.5" customHeight="1">
      <c r="A10" s="193"/>
      <c r="B10" s="196"/>
      <c r="C10" s="28" t="s">
        <v>166</v>
      </c>
      <c r="D10" s="10" t="s">
        <v>359</v>
      </c>
      <c r="E10" s="10"/>
      <c r="F10" s="10"/>
      <c r="G10" s="10"/>
      <c r="H10" s="10"/>
      <c r="I10" s="10"/>
      <c r="K10" s="148"/>
      <c r="L10" s="210"/>
      <c r="M10" s="104"/>
      <c r="N10" s="210"/>
    </row>
    <row r="11" spans="1:23" s="1" customFormat="1" ht="13.5" customHeight="1">
      <c r="A11" s="193"/>
      <c r="B11" s="196"/>
      <c r="C11" s="28" t="s">
        <v>166</v>
      </c>
      <c r="D11" s="10" t="s">
        <v>360</v>
      </c>
      <c r="E11" s="10"/>
      <c r="F11" s="10"/>
      <c r="G11" s="10"/>
      <c r="H11" s="10"/>
      <c r="I11" s="10"/>
      <c r="K11" s="140"/>
      <c r="L11" s="210"/>
      <c r="M11" s="104"/>
      <c r="N11" s="210"/>
    </row>
    <row r="12" spans="1:23" s="1" customFormat="1" ht="13.5" customHeight="1">
      <c r="A12" s="193"/>
      <c r="B12" s="196"/>
      <c r="C12" s="28" t="s">
        <v>166</v>
      </c>
      <c r="D12" s="10" t="s">
        <v>361</v>
      </c>
      <c r="E12" s="10"/>
      <c r="F12" s="10"/>
      <c r="G12" s="10"/>
      <c r="H12" s="10"/>
      <c r="I12" s="10"/>
      <c r="K12" s="140"/>
      <c r="L12" s="210"/>
      <c r="M12" s="104"/>
      <c r="N12" s="210"/>
    </row>
    <row r="13" spans="1:23" s="1" customFormat="1" ht="13.5" customHeight="1">
      <c r="A13" s="193"/>
      <c r="B13" s="196"/>
      <c r="C13" s="28" t="s">
        <v>166</v>
      </c>
      <c r="D13" s="10" t="s">
        <v>362</v>
      </c>
      <c r="E13" s="10"/>
      <c r="F13" s="10"/>
      <c r="G13" s="10"/>
      <c r="H13" s="10"/>
      <c r="I13" s="10"/>
      <c r="K13" s="140"/>
      <c r="L13" s="210"/>
      <c r="M13" s="104"/>
      <c r="N13" s="210"/>
    </row>
    <row r="14" spans="1:23" s="1" customFormat="1" ht="13.5" customHeight="1">
      <c r="A14" s="193"/>
      <c r="B14" s="196"/>
      <c r="C14" s="28" t="s">
        <v>166</v>
      </c>
      <c r="D14" s="10" t="s">
        <v>363</v>
      </c>
      <c r="E14" s="10"/>
      <c r="F14" s="10"/>
      <c r="G14" s="10"/>
      <c r="H14" s="10"/>
      <c r="I14" s="10"/>
      <c r="K14" s="140"/>
      <c r="L14" s="210"/>
      <c r="M14" s="104"/>
      <c r="N14" s="210"/>
    </row>
    <row r="15" spans="1:23" s="1" customFormat="1" ht="13.5" customHeight="1">
      <c r="A15" s="193"/>
      <c r="B15" s="196"/>
      <c r="C15" s="28" t="s">
        <v>166</v>
      </c>
      <c r="D15" s="10" t="s">
        <v>364</v>
      </c>
      <c r="E15" s="10"/>
      <c r="F15" s="10"/>
      <c r="G15" s="10"/>
      <c r="H15" s="10"/>
      <c r="I15" s="10"/>
      <c r="K15" s="140"/>
      <c r="L15" s="210"/>
      <c r="M15" s="104"/>
      <c r="N15" s="210"/>
    </row>
    <row r="16" spans="1:23" s="1" customFormat="1" ht="13.5" customHeight="1">
      <c r="A16" s="193"/>
      <c r="B16" s="196"/>
      <c r="C16" s="28" t="s">
        <v>166</v>
      </c>
      <c r="D16" s="10" t="s">
        <v>365</v>
      </c>
      <c r="E16" s="10"/>
      <c r="F16" s="10"/>
      <c r="G16" s="10"/>
      <c r="H16" s="10"/>
      <c r="I16" s="10"/>
      <c r="K16" s="140"/>
      <c r="L16" s="210"/>
      <c r="M16" s="104"/>
      <c r="N16" s="210"/>
    </row>
    <row r="17" spans="1:14" s="1" customFormat="1" ht="13.5" customHeight="1">
      <c r="A17" s="193"/>
      <c r="B17" s="196"/>
      <c r="C17" s="28" t="s">
        <v>166</v>
      </c>
      <c r="D17" s="10" t="s">
        <v>366</v>
      </c>
      <c r="E17" s="10"/>
      <c r="F17" s="10"/>
      <c r="G17" s="10"/>
      <c r="H17" s="10"/>
      <c r="I17" s="10"/>
      <c r="K17" s="140"/>
      <c r="L17" s="210"/>
      <c r="M17" s="104"/>
      <c r="N17" s="210"/>
    </row>
    <row r="18" spans="1:14" s="1" customFormat="1" ht="13.5" customHeight="1">
      <c r="A18" s="198" t="s">
        <v>11</v>
      </c>
      <c r="B18" s="196"/>
      <c r="C18" s="28" t="s">
        <v>166</v>
      </c>
      <c r="D18" s="10" t="s">
        <v>367</v>
      </c>
      <c r="E18" s="10"/>
      <c r="F18" s="10"/>
      <c r="G18" s="10"/>
      <c r="H18" s="10"/>
      <c r="I18" s="10"/>
      <c r="K18" s="140"/>
      <c r="L18" s="210"/>
      <c r="M18" s="104"/>
      <c r="N18" s="210"/>
    </row>
    <row r="19" spans="1:14" s="1" customFormat="1" ht="13.5" customHeight="1">
      <c r="A19" s="198"/>
      <c r="B19" s="196"/>
      <c r="C19" s="28" t="s">
        <v>166</v>
      </c>
      <c r="D19" s="10" t="s">
        <v>368</v>
      </c>
      <c r="E19" s="10"/>
      <c r="F19" s="10"/>
      <c r="G19" s="10"/>
      <c r="H19" s="10"/>
      <c r="I19" s="10"/>
      <c r="K19" s="140"/>
      <c r="L19" s="210"/>
      <c r="M19" s="104"/>
      <c r="N19" s="210"/>
    </row>
    <row r="20" spans="1:14" s="1" customFormat="1" ht="13.5" customHeight="1">
      <c r="A20" s="198"/>
      <c r="B20" s="196"/>
      <c r="C20" s="28" t="s">
        <v>166</v>
      </c>
      <c r="D20" s="10" t="s">
        <v>369</v>
      </c>
      <c r="E20" s="10"/>
      <c r="F20" s="10"/>
      <c r="G20" s="10"/>
      <c r="H20" s="10"/>
      <c r="I20" s="10"/>
      <c r="K20" s="140"/>
      <c r="L20" s="210"/>
      <c r="M20" s="104"/>
      <c r="N20" s="210"/>
    </row>
    <row r="21" spans="1:14" s="1" customFormat="1">
      <c r="A21" s="198"/>
      <c r="B21" s="196"/>
      <c r="C21" s="57" t="s">
        <v>57</v>
      </c>
      <c r="D21" s="115"/>
      <c r="E21" s="115"/>
      <c r="G21" s="108"/>
      <c r="H21" s="108"/>
      <c r="I21" s="108"/>
      <c r="J21" s="57"/>
      <c r="K21" s="57"/>
      <c r="L21" s="210"/>
      <c r="M21" s="104"/>
      <c r="N21" s="210"/>
    </row>
    <row r="22" spans="1:14" s="1" customFormat="1" ht="13.5" customHeight="1">
      <c r="A22" s="198"/>
      <c r="B22" s="196"/>
      <c r="C22" s="28" t="s">
        <v>166</v>
      </c>
      <c r="D22" s="208" t="s">
        <v>370</v>
      </c>
      <c r="E22" s="208"/>
      <c r="F22" s="208"/>
      <c r="G22" s="208"/>
      <c r="H22" s="208"/>
      <c r="I22" s="208"/>
      <c r="J22" s="208"/>
      <c r="K22" s="148"/>
      <c r="L22" s="210"/>
      <c r="M22" s="104"/>
      <c r="N22" s="210"/>
    </row>
    <row r="23" spans="1:14" s="1" customFormat="1" ht="13.5" customHeight="1">
      <c r="A23" s="198"/>
      <c r="B23" s="196"/>
      <c r="C23" s="12"/>
      <c r="D23" s="208"/>
      <c r="E23" s="208"/>
      <c r="F23" s="208"/>
      <c r="G23" s="208"/>
      <c r="H23" s="208"/>
      <c r="I23" s="208"/>
      <c r="J23" s="208"/>
      <c r="K23" s="148"/>
      <c r="L23" s="210"/>
      <c r="M23" s="104"/>
      <c r="N23" s="210"/>
    </row>
    <row r="24" spans="1:14" s="1" customFormat="1" ht="13.5" customHeight="1">
      <c r="A24" s="198"/>
      <c r="B24" s="196"/>
      <c r="C24" s="28" t="s">
        <v>166</v>
      </c>
      <c r="D24" s="10" t="s">
        <v>371</v>
      </c>
      <c r="E24" s="10"/>
      <c r="F24" s="10"/>
      <c r="G24" s="10"/>
      <c r="H24" s="10"/>
      <c r="I24" s="10"/>
      <c r="K24" s="148"/>
      <c r="L24" s="210"/>
      <c r="M24" s="104"/>
      <c r="N24" s="210"/>
    </row>
    <row r="25" spans="1:14" s="1" customFormat="1" ht="13.5" customHeight="1">
      <c r="A25" s="198"/>
      <c r="B25" s="196"/>
      <c r="C25" s="28" t="s">
        <v>166</v>
      </c>
      <c r="D25" s="10" t="s">
        <v>372</v>
      </c>
      <c r="E25" s="10"/>
      <c r="F25" s="10"/>
      <c r="G25" s="10"/>
      <c r="H25" s="10"/>
      <c r="I25" s="10"/>
      <c r="K25" s="148"/>
      <c r="L25" s="210"/>
      <c r="M25" s="104"/>
      <c r="N25" s="210"/>
    </row>
    <row r="26" spans="1:14" s="1" customFormat="1" ht="13.5" customHeight="1">
      <c r="A26" s="198"/>
      <c r="B26" s="196"/>
      <c r="C26" s="28" t="s">
        <v>166</v>
      </c>
      <c r="D26" s="10" t="s">
        <v>373</v>
      </c>
      <c r="E26" s="10"/>
      <c r="F26" s="10"/>
      <c r="G26" s="10"/>
      <c r="H26" s="10"/>
      <c r="I26" s="10"/>
      <c r="K26" s="148"/>
      <c r="L26" s="210"/>
      <c r="M26" s="104"/>
      <c r="N26" s="210"/>
    </row>
    <row r="27" spans="1:14" s="1" customFormat="1" ht="13.5" customHeight="1">
      <c r="A27" s="198"/>
      <c r="B27" s="196"/>
      <c r="C27" s="28" t="s">
        <v>166</v>
      </c>
      <c r="D27" s="10" t="s">
        <v>374</v>
      </c>
      <c r="E27" s="10"/>
      <c r="F27" s="10"/>
      <c r="G27" s="10"/>
      <c r="H27" s="10"/>
      <c r="I27" s="10"/>
      <c r="K27" s="148"/>
      <c r="L27" s="210"/>
      <c r="M27" s="104"/>
      <c r="N27" s="210"/>
    </row>
    <row r="28" spans="1:14" s="1" customFormat="1" ht="13.5" customHeight="1">
      <c r="A28" s="198"/>
      <c r="B28" s="196"/>
      <c r="C28" s="28" t="s">
        <v>166</v>
      </c>
      <c r="D28" s="10" t="s">
        <v>375</v>
      </c>
      <c r="E28" s="10"/>
      <c r="F28" s="10"/>
      <c r="G28" s="10"/>
      <c r="H28" s="10"/>
      <c r="I28" s="10"/>
      <c r="K28" s="148"/>
      <c r="L28" s="210"/>
      <c r="M28" s="104"/>
      <c r="N28" s="210"/>
    </row>
    <row r="29" spans="1:14" s="1" customFormat="1" ht="13.5" customHeight="1">
      <c r="A29" s="198"/>
      <c r="B29" s="196"/>
      <c r="C29" s="28" t="s">
        <v>166</v>
      </c>
      <c r="D29" s="208" t="s">
        <v>376</v>
      </c>
      <c r="E29" s="208"/>
      <c r="F29" s="208"/>
      <c r="G29" s="208"/>
      <c r="H29" s="208"/>
      <c r="I29" s="208"/>
      <c r="J29" s="208"/>
      <c r="K29" s="140"/>
      <c r="L29" s="210"/>
      <c r="M29" s="104"/>
      <c r="N29" s="210"/>
    </row>
    <row r="30" spans="1:14" s="1" customFormat="1" ht="13.5" customHeight="1">
      <c r="A30" s="198"/>
      <c r="B30" s="196"/>
      <c r="C30" s="12"/>
      <c r="D30" s="208"/>
      <c r="E30" s="208"/>
      <c r="F30" s="208"/>
      <c r="G30" s="208"/>
      <c r="H30" s="208"/>
      <c r="I30" s="208"/>
      <c r="J30" s="208"/>
      <c r="K30" s="140"/>
      <c r="L30" s="210"/>
      <c r="M30" s="104"/>
      <c r="N30" s="210"/>
    </row>
    <row r="31" spans="1:14" s="1" customFormat="1" ht="13.5" customHeight="1">
      <c r="A31" s="198"/>
      <c r="B31" s="196"/>
      <c r="C31" s="28" t="s">
        <v>166</v>
      </c>
      <c r="D31" s="10" t="s">
        <v>377</v>
      </c>
      <c r="F31" s="10"/>
      <c r="G31" s="10"/>
      <c r="H31" s="10"/>
      <c r="I31" s="10"/>
      <c r="J31" s="10"/>
      <c r="K31" s="140"/>
      <c r="L31" s="210"/>
      <c r="M31" s="104"/>
      <c r="N31" s="210"/>
    </row>
    <row r="32" spans="1:14" s="1" customFormat="1" ht="13.5" customHeight="1">
      <c r="A32" s="198"/>
      <c r="B32" s="196"/>
      <c r="C32" s="28" t="s">
        <v>166</v>
      </c>
      <c r="D32" s="10" t="s">
        <v>378</v>
      </c>
      <c r="F32" s="10"/>
      <c r="G32" s="10"/>
      <c r="H32" s="10"/>
      <c r="I32" s="10"/>
      <c r="J32" s="10"/>
      <c r="K32" s="140"/>
      <c r="L32" s="210"/>
      <c r="M32" s="104"/>
      <c r="N32" s="210"/>
    </row>
    <row r="33" spans="1:14" s="1" customFormat="1" ht="13.5" customHeight="1">
      <c r="A33" s="212"/>
      <c r="B33" s="197"/>
      <c r="C33" s="42" t="s">
        <v>166</v>
      </c>
      <c r="D33" s="10" t="s">
        <v>379</v>
      </c>
      <c r="E33" s="10"/>
      <c r="F33" s="10"/>
      <c r="G33" s="10"/>
      <c r="H33" s="10"/>
      <c r="I33" s="10"/>
      <c r="J33" s="10"/>
      <c r="K33" s="146"/>
      <c r="L33" s="211"/>
      <c r="M33" s="105"/>
      <c r="N33" s="211"/>
    </row>
    <row r="34" spans="1:14" s="1" customFormat="1">
      <c r="A34" s="2" t="s">
        <v>55</v>
      </c>
      <c r="B34" s="3"/>
      <c r="C34" s="33"/>
      <c r="D34" s="33"/>
      <c r="E34" s="33"/>
      <c r="F34" s="3"/>
      <c r="G34" s="3"/>
      <c r="H34" s="3"/>
      <c r="I34" s="3"/>
      <c r="J34" s="3"/>
      <c r="K34" s="3"/>
      <c r="L34" s="33"/>
      <c r="M34" s="33"/>
      <c r="N34" s="22"/>
    </row>
    <row r="35" spans="1:14" s="1" customFormat="1" ht="19.5">
      <c r="A35" s="3" t="s">
        <v>0</v>
      </c>
      <c r="B35" s="3"/>
      <c r="C35" s="33"/>
      <c r="D35" s="33"/>
      <c r="E35" s="33"/>
      <c r="F35" s="3"/>
      <c r="G35" s="3"/>
      <c r="H35" s="4" t="s">
        <v>943</v>
      </c>
      <c r="I35" s="3"/>
      <c r="J35" s="3"/>
      <c r="K35" s="3"/>
      <c r="L35" s="33"/>
      <c r="M35" s="33"/>
      <c r="N35" s="6" t="str">
        <f>N2</f>
        <v>（主任監督員）</v>
      </c>
    </row>
    <row r="36" spans="1:14" s="1" customFormat="1" ht="18.75" customHeight="1">
      <c r="A36" s="5" t="s">
        <v>1</v>
      </c>
      <c r="B36" s="5" t="s">
        <v>2</v>
      </c>
      <c r="C36" s="201" t="s">
        <v>3</v>
      </c>
      <c r="D36" s="202"/>
      <c r="E36" s="202"/>
      <c r="F36" s="202"/>
      <c r="G36" s="203"/>
      <c r="H36" s="204" t="s">
        <v>5</v>
      </c>
      <c r="I36" s="205"/>
      <c r="J36" s="5" t="s">
        <v>7</v>
      </c>
      <c r="K36" s="204" t="s">
        <v>8</v>
      </c>
      <c r="L36" s="205"/>
      <c r="M36" s="204" t="s">
        <v>9</v>
      </c>
      <c r="N36" s="205"/>
    </row>
    <row r="37" spans="1:14" s="1" customFormat="1" ht="13.5" customHeight="1">
      <c r="A37" s="192" t="s">
        <v>10</v>
      </c>
      <c r="B37" s="195" t="s">
        <v>54</v>
      </c>
      <c r="C37" s="57" t="s">
        <v>146</v>
      </c>
      <c r="D37" s="115"/>
      <c r="E37" s="115"/>
      <c r="G37" s="8"/>
      <c r="H37" s="8"/>
      <c r="I37" s="8"/>
      <c r="J37" s="8"/>
      <c r="K37" s="8"/>
      <c r="L37" s="213"/>
      <c r="M37" s="103"/>
      <c r="N37" s="209"/>
    </row>
    <row r="38" spans="1:14" s="1" customFormat="1" ht="13.5" customHeight="1">
      <c r="A38" s="193"/>
      <c r="B38" s="196"/>
      <c r="C38" s="28" t="s">
        <v>166</v>
      </c>
      <c r="D38" s="208" t="s">
        <v>385</v>
      </c>
      <c r="E38" s="208"/>
      <c r="F38" s="208"/>
      <c r="G38" s="208"/>
      <c r="H38" s="208"/>
      <c r="I38" s="208"/>
      <c r="J38" s="208"/>
      <c r="K38" s="148"/>
      <c r="L38" s="214"/>
      <c r="M38" s="104"/>
      <c r="N38" s="210"/>
    </row>
    <row r="39" spans="1:14" s="1" customFormat="1" ht="13.5" customHeight="1">
      <c r="A39" s="193"/>
      <c r="B39" s="196"/>
      <c r="C39" s="12"/>
      <c r="D39" s="208"/>
      <c r="E39" s="208"/>
      <c r="F39" s="208"/>
      <c r="G39" s="208"/>
      <c r="H39" s="208"/>
      <c r="I39" s="208"/>
      <c r="J39" s="208"/>
      <c r="K39" s="148"/>
      <c r="L39" s="214"/>
      <c r="M39" s="104"/>
      <c r="N39" s="210"/>
    </row>
    <row r="40" spans="1:14" s="1" customFormat="1" ht="13.5" customHeight="1">
      <c r="A40" s="193"/>
      <c r="B40" s="196"/>
      <c r="C40" s="28" t="s">
        <v>166</v>
      </c>
      <c r="D40" s="208" t="s">
        <v>386</v>
      </c>
      <c r="E40" s="208"/>
      <c r="F40" s="208"/>
      <c r="G40" s="208"/>
      <c r="H40" s="208"/>
      <c r="I40" s="208"/>
      <c r="J40" s="208"/>
      <c r="K40" s="148"/>
      <c r="L40" s="214"/>
      <c r="M40" s="104"/>
      <c r="N40" s="210"/>
    </row>
    <row r="41" spans="1:14" s="1" customFormat="1" ht="13.5" customHeight="1">
      <c r="A41" s="193"/>
      <c r="B41" s="196"/>
      <c r="C41" s="12"/>
      <c r="D41" s="208"/>
      <c r="E41" s="208"/>
      <c r="F41" s="208"/>
      <c r="G41" s="208"/>
      <c r="H41" s="208"/>
      <c r="I41" s="208"/>
      <c r="J41" s="208"/>
      <c r="K41" s="148"/>
      <c r="L41" s="214"/>
      <c r="M41" s="104"/>
      <c r="N41" s="210"/>
    </row>
    <row r="42" spans="1:14" s="1" customFormat="1" ht="13.5" customHeight="1">
      <c r="A42" s="193"/>
      <c r="B42" s="196"/>
      <c r="C42" s="28" t="s">
        <v>166</v>
      </c>
      <c r="D42" s="208" t="s">
        <v>387</v>
      </c>
      <c r="E42" s="208"/>
      <c r="F42" s="208"/>
      <c r="G42" s="208"/>
      <c r="H42" s="208"/>
      <c r="I42" s="208"/>
      <c r="J42" s="208"/>
      <c r="K42" s="148"/>
      <c r="L42" s="214"/>
      <c r="M42" s="104"/>
      <c r="N42" s="210"/>
    </row>
    <row r="43" spans="1:14" s="1" customFormat="1" ht="13.5" customHeight="1">
      <c r="A43" s="193"/>
      <c r="B43" s="196"/>
      <c r="C43" s="12"/>
      <c r="D43" s="208"/>
      <c r="E43" s="208"/>
      <c r="F43" s="208"/>
      <c r="G43" s="208"/>
      <c r="H43" s="208"/>
      <c r="I43" s="208"/>
      <c r="J43" s="208"/>
      <c r="K43" s="148"/>
      <c r="L43" s="90"/>
      <c r="M43" s="104"/>
      <c r="N43" s="92"/>
    </row>
    <row r="44" spans="1:14" s="1" customFormat="1" ht="13.5" customHeight="1">
      <c r="A44" s="193"/>
      <c r="B44" s="196"/>
      <c r="C44" s="28" t="s">
        <v>166</v>
      </c>
      <c r="D44" s="29" t="s">
        <v>388</v>
      </c>
      <c r="F44" s="30"/>
      <c r="G44" s="18"/>
      <c r="H44" s="18"/>
      <c r="I44" s="18"/>
      <c r="J44" s="30"/>
      <c r="K44" s="148"/>
      <c r="L44" s="210"/>
      <c r="M44" s="104"/>
      <c r="N44" s="210"/>
    </row>
    <row r="45" spans="1:14" s="1" customFormat="1" ht="13.5" customHeight="1">
      <c r="A45" s="193"/>
      <c r="B45" s="196"/>
      <c r="C45" s="28" t="s">
        <v>166</v>
      </c>
      <c r="D45" s="208" t="s">
        <v>389</v>
      </c>
      <c r="E45" s="208"/>
      <c r="F45" s="208"/>
      <c r="G45" s="208"/>
      <c r="H45" s="208"/>
      <c r="I45" s="208"/>
      <c r="J45" s="208"/>
      <c r="K45" s="148"/>
      <c r="L45" s="210"/>
      <c r="M45" s="104"/>
      <c r="N45" s="210"/>
    </row>
    <row r="46" spans="1:14" s="1" customFormat="1" ht="13.5" customHeight="1">
      <c r="A46" s="193"/>
      <c r="B46" s="196"/>
      <c r="C46" s="12"/>
      <c r="D46" s="208"/>
      <c r="E46" s="208"/>
      <c r="F46" s="208"/>
      <c r="G46" s="208"/>
      <c r="H46" s="208"/>
      <c r="I46" s="208"/>
      <c r="J46" s="208"/>
      <c r="K46" s="148"/>
      <c r="L46" s="210"/>
      <c r="M46" s="104"/>
      <c r="N46" s="210"/>
    </row>
    <row r="47" spans="1:14" s="1" customFormat="1" ht="13.5" customHeight="1">
      <c r="A47" s="193"/>
      <c r="B47" s="196"/>
      <c r="C47" s="28" t="s">
        <v>166</v>
      </c>
      <c r="D47" s="29" t="s">
        <v>390</v>
      </c>
      <c r="F47" s="30"/>
      <c r="G47" s="18"/>
      <c r="H47" s="18"/>
      <c r="I47" s="18"/>
      <c r="J47" s="30"/>
      <c r="K47" s="148"/>
      <c r="L47" s="210"/>
      <c r="M47" s="104"/>
      <c r="N47" s="210"/>
    </row>
    <row r="48" spans="1:14" s="1" customFormat="1" ht="13.5" customHeight="1">
      <c r="A48" s="193"/>
      <c r="B48" s="196"/>
      <c r="C48" s="28" t="s">
        <v>166</v>
      </c>
      <c r="D48" s="208" t="s">
        <v>391</v>
      </c>
      <c r="E48" s="208"/>
      <c r="F48" s="208"/>
      <c r="G48" s="208"/>
      <c r="H48" s="208"/>
      <c r="I48" s="208"/>
      <c r="J48" s="208"/>
      <c r="K48" s="148"/>
      <c r="L48" s="210"/>
      <c r="M48" s="104"/>
      <c r="N48" s="210"/>
    </row>
    <row r="49" spans="1:14" s="1" customFormat="1" ht="13.5" customHeight="1">
      <c r="A49" s="193"/>
      <c r="B49" s="196"/>
      <c r="C49" s="12"/>
      <c r="D49" s="208"/>
      <c r="E49" s="208"/>
      <c r="F49" s="208"/>
      <c r="G49" s="208"/>
      <c r="H49" s="208"/>
      <c r="I49" s="208"/>
      <c r="J49" s="208"/>
      <c r="K49" s="148"/>
      <c r="L49" s="210"/>
      <c r="M49" s="104"/>
      <c r="N49" s="210"/>
    </row>
    <row r="50" spans="1:14" s="1" customFormat="1" ht="13.5" customHeight="1">
      <c r="A50" s="193"/>
      <c r="B50" s="196"/>
      <c r="C50" s="28" t="s">
        <v>166</v>
      </c>
      <c r="D50" s="29" t="s">
        <v>392</v>
      </c>
      <c r="F50" s="30"/>
      <c r="G50" s="18"/>
      <c r="H50" s="18"/>
      <c r="I50" s="18"/>
      <c r="J50" s="30"/>
      <c r="K50" s="148"/>
      <c r="L50" s="210"/>
      <c r="M50" s="104"/>
      <c r="N50" s="210"/>
    </row>
    <row r="51" spans="1:14" s="1" customFormat="1" ht="13.5" customHeight="1">
      <c r="A51" s="193"/>
      <c r="B51" s="196"/>
      <c r="C51" s="28" t="s">
        <v>166</v>
      </c>
      <c r="D51" s="29" t="s">
        <v>393</v>
      </c>
      <c r="F51" s="57"/>
      <c r="G51" s="108"/>
      <c r="H51" s="108"/>
      <c r="I51" s="108"/>
      <c r="J51" s="57"/>
      <c r="K51" s="140"/>
      <c r="L51" s="210"/>
      <c r="M51" s="104"/>
      <c r="N51" s="210"/>
    </row>
    <row r="52" spans="1:14" s="1" customFormat="1" ht="13.5" customHeight="1">
      <c r="A52" s="193"/>
      <c r="B52" s="196"/>
      <c r="C52" s="28" t="s">
        <v>166</v>
      </c>
      <c r="D52" s="29" t="s">
        <v>394</v>
      </c>
      <c r="F52" s="57"/>
      <c r="G52" s="108"/>
      <c r="H52" s="108"/>
      <c r="I52" s="108"/>
      <c r="J52" s="57"/>
      <c r="K52" s="140"/>
      <c r="L52" s="210"/>
      <c r="M52" s="104"/>
      <c r="N52" s="210"/>
    </row>
    <row r="53" spans="1:14" s="1" customFormat="1" ht="13.5" customHeight="1">
      <c r="A53" s="193"/>
      <c r="B53" s="196"/>
      <c r="C53" s="28" t="s">
        <v>166</v>
      </c>
      <c r="D53" s="29" t="s">
        <v>395</v>
      </c>
      <c r="F53" s="57"/>
      <c r="G53" s="108"/>
      <c r="H53" s="108"/>
      <c r="I53" s="108"/>
      <c r="J53" s="57"/>
      <c r="K53" s="140"/>
      <c r="L53" s="210"/>
      <c r="M53" s="104"/>
      <c r="N53" s="210"/>
    </row>
    <row r="54" spans="1:14" s="1" customFormat="1" ht="13.5" customHeight="1">
      <c r="A54" s="198" t="s">
        <v>11</v>
      </c>
      <c r="B54" s="196"/>
      <c r="C54" s="28" t="s">
        <v>166</v>
      </c>
      <c r="D54" s="29" t="s">
        <v>396</v>
      </c>
      <c r="F54" s="57"/>
      <c r="G54" s="108"/>
      <c r="H54" s="108"/>
      <c r="I54" s="108"/>
      <c r="J54" s="57"/>
      <c r="K54" s="140"/>
      <c r="L54" s="210"/>
      <c r="M54" s="104"/>
      <c r="N54" s="210"/>
    </row>
    <row r="55" spans="1:14" s="1" customFormat="1">
      <c r="A55" s="198"/>
      <c r="B55" s="196"/>
      <c r="C55" s="12"/>
      <c r="D55" s="29"/>
      <c r="E55" s="29"/>
      <c r="F55" s="57"/>
      <c r="G55" s="108"/>
      <c r="H55" s="108"/>
      <c r="I55" s="108"/>
      <c r="J55" s="57"/>
      <c r="K55" s="140"/>
      <c r="L55" s="210"/>
      <c r="M55" s="104"/>
      <c r="N55" s="210"/>
    </row>
    <row r="56" spans="1:14" s="1" customFormat="1">
      <c r="A56" s="198"/>
      <c r="B56" s="196"/>
      <c r="C56" s="12"/>
      <c r="D56" s="29"/>
      <c r="E56" s="29"/>
      <c r="F56" s="57"/>
      <c r="G56" s="108"/>
      <c r="H56" s="108"/>
      <c r="I56" s="108"/>
      <c r="J56" s="57"/>
      <c r="K56" s="140"/>
      <c r="L56" s="210"/>
      <c r="M56" s="104"/>
      <c r="N56" s="210"/>
    </row>
    <row r="57" spans="1:14" s="1" customFormat="1">
      <c r="A57" s="198"/>
      <c r="B57" s="196"/>
      <c r="C57" s="12"/>
      <c r="D57" s="29"/>
      <c r="E57" s="29"/>
      <c r="F57" s="57"/>
      <c r="G57" s="108"/>
      <c r="H57" s="108"/>
      <c r="I57" s="108"/>
      <c r="J57" s="57"/>
      <c r="K57" s="140"/>
      <c r="L57" s="210"/>
      <c r="M57" s="104"/>
      <c r="N57" s="210"/>
    </row>
    <row r="58" spans="1:14" s="1" customFormat="1">
      <c r="A58" s="198"/>
      <c r="B58" s="196"/>
      <c r="C58" s="57" t="s">
        <v>58</v>
      </c>
      <c r="D58" s="115"/>
      <c r="E58" s="115"/>
      <c r="G58" s="108"/>
      <c r="H58" s="108"/>
      <c r="I58" s="108"/>
      <c r="J58" s="57"/>
      <c r="K58" s="57"/>
      <c r="L58" s="210"/>
      <c r="M58" s="104"/>
      <c r="N58" s="210"/>
    </row>
    <row r="59" spans="1:14" s="1" customFormat="1" ht="13.5" customHeight="1">
      <c r="A59" s="198"/>
      <c r="B59" s="196"/>
      <c r="C59" s="28" t="s">
        <v>166</v>
      </c>
      <c r="D59" s="208" t="s">
        <v>380</v>
      </c>
      <c r="E59" s="208"/>
      <c r="F59" s="208"/>
      <c r="G59" s="208"/>
      <c r="H59" s="208"/>
      <c r="I59" s="208"/>
      <c r="J59" s="208"/>
      <c r="K59" s="148"/>
      <c r="L59" s="210"/>
      <c r="M59" s="104"/>
      <c r="N59" s="210"/>
    </row>
    <row r="60" spans="1:14" s="1" customFormat="1" ht="13.5" customHeight="1">
      <c r="A60" s="198"/>
      <c r="B60" s="196"/>
      <c r="C60" s="12"/>
      <c r="D60" s="208"/>
      <c r="E60" s="208"/>
      <c r="F60" s="208"/>
      <c r="G60" s="208"/>
      <c r="H60" s="208"/>
      <c r="I60" s="208"/>
      <c r="J60" s="208"/>
      <c r="K60" s="148"/>
      <c r="L60" s="210"/>
      <c r="M60" s="104"/>
      <c r="N60" s="210"/>
    </row>
    <row r="61" spans="1:14" s="1" customFormat="1" ht="13.5" customHeight="1">
      <c r="A61" s="198"/>
      <c r="B61" s="196"/>
      <c r="C61" s="28" t="s">
        <v>166</v>
      </c>
      <c r="D61" s="10" t="s">
        <v>381</v>
      </c>
      <c r="E61" s="10"/>
      <c r="F61" s="10"/>
      <c r="G61" s="10"/>
      <c r="H61" s="10"/>
      <c r="I61" s="10"/>
      <c r="K61" s="148"/>
      <c r="L61" s="210"/>
      <c r="M61" s="104"/>
      <c r="N61" s="210"/>
    </row>
    <row r="62" spans="1:14" s="1" customFormat="1" ht="13.5" customHeight="1">
      <c r="A62" s="198"/>
      <c r="B62" s="196"/>
      <c r="C62" s="28" t="s">
        <v>166</v>
      </c>
      <c r="D62" s="208" t="s">
        <v>382</v>
      </c>
      <c r="E62" s="208"/>
      <c r="F62" s="208"/>
      <c r="G62" s="208"/>
      <c r="H62" s="208"/>
      <c r="I62" s="208"/>
      <c r="J62" s="208"/>
      <c r="K62" s="148"/>
      <c r="L62" s="210"/>
      <c r="M62" s="104"/>
      <c r="N62" s="210"/>
    </row>
    <row r="63" spans="1:14" s="1" customFormat="1" ht="13.5" customHeight="1">
      <c r="A63" s="198"/>
      <c r="B63" s="196"/>
      <c r="C63" s="12"/>
      <c r="D63" s="208"/>
      <c r="E63" s="208"/>
      <c r="F63" s="208"/>
      <c r="G63" s="208"/>
      <c r="H63" s="208"/>
      <c r="I63" s="208"/>
      <c r="J63" s="208"/>
      <c r="K63" s="148"/>
      <c r="L63" s="210"/>
      <c r="M63" s="104"/>
      <c r="N63" s="210"/>
    </row>
    <row r="64" spans="1:14" s="1" customFormat="1" ht="13.5" customHeight="1">
      <c r="A64" s="198"/>
      <c r="B64" s="196"/>
      <c r="C64" s="28" t="s">
        <v>166</v>
      </c>
      <c r="D64" s="10" t="s">
        <v>383</v>
      </c>
      <c r="F64" s="10"/>
      <c r="G64" s="10"/>
      <c r="H64" s="10"/>
      <c r="I64" s="10"/>
      <c r="J64" s="10"/>
      <c r="K64" s="148"/>
      <c r="L64" s="210"/>
      <c r="M64" s="104"/>
      <c r="N64" s="210"/>
    </row>
    <row r="65" spans="1:25" s="1" customFormat="1" ht="13.5" customHeight="1">
      <c r="A65" s="198"/>
      <c r="B65" s="196"/>
      <c r="C65" s="28" t="s">
        <v>166</v>
      </c>
      <c r="D65" s="10" t="s">
        <v>384</v>
      </c>
      <c r="F65" s="10"/>
      <c r="G65" s="10"/>
      <c r="H65" s="10"/>
      <c r="I65" s="10"/>
      <c r="J65" s="10"/>
      <c r="K65" s="148"/>
      <c r="L65" s="210"/>
      <c r="M65" s="104"/>
      <c r="N65" s="210"/>
    </row>
    <row r="66" spans="1:25" s="1" customFormat="1" ht="13.5" customHeight="1">
      <c r="A66" s="212"/>
      <c r="B66" s="197"/>
      <c r="C66" s="20"/>
      <c r="D66" s="52"/>
      <c r="E66" s="52"/>
      <c r="F66" s="25"/>
      <c r="G66" s="109"/>
      <c r="H66" s="109"/>
      <c r="I66" s="109"/>
      <c r="J66" s="144"/>
      <c r="K66" s="144"/>
      <c r="L66" s="211"/>
      <c r="M66" s="105"/>
      <c r="N66" s="211"/>
    </row>
    <row r="67" spans="1:25" s="1" customFormat="1">
      <c r="A67" s="2" t="s">
        <v>55</v>
      </c>
      <c r="B67" s="3"/>
      <c r="C67" s="33"/>
      <c r="D67" s="33"/>
      <c r="E67" s="33"/>
      <c r="F67" s="3"/>
      <c r="G67" s="3"/>
      <c r="H67" s="3"/>
      <c r="I67" s="3"/>
      <c r="J67" s="3"/>
      <c r="K67" s="3"/>
      <c r="L67" s="33"/>
      <c r="M67" s="33"/>
      <c r="N67" s="22"/>
    </row>
    <row r="68" spans="1:25" s="1" customFormat="1" ht="19.5">
      <c r="A68" s="3" t="s">
        <v>0</v>
      </c>
      <c r="B68" s="3"/>
      <c r="C68" s="33"/>
      <c r="D68" s="33"/>
      <c r="E68" s="33"/>
      <c r="F68" s="3"/>
      <c r="G68" s="3"/>
      <c r="H68" s="4" t="s">
        <v>943</v>
      </c>
      <c r="I68" s="3"/>
      <c r="J68" s="3"/>
      <c r="K68" s="3"/>
      <c r="L68" s="33"/>
      <c r="M68" s="33"/>
      <c r="N68" s="6" t="str">
        <f>N35</f>
        <v>（主任監督員）</v>
      </c>
    </row>
    <row r="69" spans="1:25" s="1" customFormat="1" ht="18.75" customHeight="1">
      <c r="A69" s="5" t="s">
        <v>1</v>
      </c>
      <c r="B69" s="5" t="s">
        <v>2</v>
      </c>
      <c r="C69" s="201" t="s">
        <v>3</v>
      </c>
      <c r="D69" s="202"/>
      <c r="E69" s="202"/>
      <c r="F69" s="202"/>
      <c r="G69" s="203"/>
      <c r="H69" s="204" t="s">
        <v>5</v>
      </c>
      <c r="I69" s="205"/>
      <c r="J69" s="5" t="s">
        <v>7</v>
      </c>
      <c r="K69" s="204" t="s">
        <v>8</v>
      </c>
      <c r="L69" s="205"/>
      <c r="M69" s="204" t="s">
        <v>9</v>
      </c>
      <c r="N69" s="205"/>
    </row>
    <row r="70" spans="1:25" s="1" customFormat="1">
      <c r="A70" s="192" t="s">
        <v>10</v>
      </c>
      <c r="B70" s="195" t="s">
        <v>54</v>
      </c>
      <c r="C70" s="107"/>
      <c r="D70" s="115"/>
      <c r="E70" s="129"/>
      <c r="F70" s="3"/>
      <c r="G70" s="3"/>
      <c r="H70" s="3"/>
      <c r="I70" s="3"/>
      <c r="J70" s="3"/>
      <c r="K70" s="14"/>
      <c r="L70" s="209"/>
      <c r="M70" s="103"/>
      <c r="N70" s="209"/>
    </row>
    <row r="71" spans="1:25" s="1" customFormat="1">
      <c r="A71" s="193"/>
      <c r="B71" s="196"/>
      <c r="C71" s="107"/>
      <c r="D71" s="115"/>
      <c r="E71" s="129"/>
      <c r="F71" s="3"/>
      <c r="G71" s="3"/>
      <c r="H71" s="41" t="s">
        <v>181</v>
      </c>
      <c r="I71" s="160" t="s">
        <v>182</v>
      </c>
      <c r="J71" s="41" t="s">
        <v>183</v>
      </c>
      <c r="K71" s="57"/>
      <c r="L71" s="210"/>
      <c r="M71" s="104"/>
      <c r="N71" s="210"/>
    </row>
    <row r="72" spans="1:25" s="1" customFormat="1">
      <c r="A72" s="193"/>
      <c r="B72" s="196"/>
      <c r="C72" s="107"/>
      <c r="D72" s="115"/>
      <c r="E72" s="129"/>
      <c r="F72" s="10" t="s">
        <v>22</v>
      </c>
      <c r="G72" s="132"/>
      <c r="H72" s="6">
        <f>Q73</f>
        <v>0</v>
      </c>
      <c r="I72" s="156">
        <f>S73</f>
        <v>0</v>
      </c>
      <c r="J72" s="47">
        <f>U73</f>
        <v>0</v>
      </c>
      <c r="K72" s="57"/>
      <c r="L72" s="210"/>
      <c r="M72" s="104"/>
      <c r="N72" s="210"/>
      <c r="P72" s="36"/>
      <c r="Q72" s="36"/>
      <c r="R72" s="36"/>
      <c r="S72" s="36"/>
      <c r="T72" s="36"/>
      <c r="U72" s="36"/>
      <c r="V72" s="36"/>
      <c r="W72" s="36"/>
      <c r="X72" s="37" t="s">
        <v>176</v>
      </c>
      <c r="Y72" s="36"/>
    </row>
    <row r="73" spans="1:25" s="1" customFormat="1">
      <c r="A73" s="193"/>
      <c r="B73" s="196"/>
      <c r="C73" s="107"/>
      <c r="D73" s="115"/>
      <c r="E73" s="129"/>
      <c r="F73" s="10" t="s">
        <v>141</v>
      </c>
      <c r="G73" s="132"/>
      <c r="H73" s="132"/>
      <c r="I73" s="132"/>
      <c r="J73" s="57"/>
      <c r="K73" s="57"/>
      <c r="L73" s="210"/>
      <c r="M73" s="104"/>
      <c r="N73" s="210"/>
      <c r="P73" s="36" t="s">
        <v>179</v>
      </c>
      <c r="Q73" s="37">
        <f>COUNTIF(C7:C33,"〇")+COUNTIF(C37:C66,"〇")</f>
        <v>0</v>
      </c>
      <c r="R73" s="36" t="s">
        <v>180</v>
      </c>
      <c r="S73" s="37">
        <f>COUNTIF(C7:C33,"△")+COUNTIF(C37:C66,"△")</f>
        <v>0</v>
      </c>
      <c r="T73" s="36" t="s">
        <v>177</v>
      </c>
      <c r="U73" s="37">
        <f>COUNTIF(C7:C33,"×")+COUNTIF(C37:C66,"×")</f>
        <v>0</v>
      </c>
      <c r="V73" s="36" t="s">
        <v>178</v>
      </c>
      <c r="W73" s="38">
        <f>IF(Q73+S73+U73=0,0,ROUND((Q73+S73*0.5)/(Q73+S73+U73),3))</f>
        <v>0</v>
      </c>
      <c r="X73" s="36">
        <f>IF(W73="","",ROUND(W73*100,1))</f>
        <v>0</v>
      </c>
      <c r="Y73" s="39" t="str">
        <f>IF(X73&lt;60,"d",IF(X73&lt;80,"c",IF(X73&lt;90,"b","a")))</f>
        <v>d</v>
      </c>
    </row>
    <row r="74" spans="1:25" s="1" customFormat="1">
      <c r="A74" s="193"/>
      <c r="B74" s="196"/>
      <c r="C74" s="107"/>
      <c r="D74" s="115"/>
      <c r="E74" s="129"/>
      <c r="F74" s="10" t="s">
        <v>142</v>
      </c>
      <c r="G74" s="132"/>
      <c r="H74" s="132"/>
      <c r="I74" s="132"/>
      <c r="J74" s="57"/>
      <c r="K74" s="57"/>
      <c r="L74" s="210"/>
      <c r="M74" s="104"/>
      <c r="N74" s="210"/>
    </row>
    <row r="75" spans="1:25" s="1" customFormat="1">
      <c r="A75" s="193"/>
      <c r="B75" s="196"/>
      <c r="C75" s="107"/>
      <c r="D75" s="115"/>
      <c r="E75" s="129"/>
      <c r="F75" s="24" t="s">
        <v>876</v>
      </c>
      <c r="G75" s="132"/>
      <c r="H75" s="132"/>
      <c r="I75" s="132"/>
      <c r="J75" s="57"/>
      <c r="K75" s="57"/>
      <c r="L75" s="210"/>
      <c r="M75" s="104"/>
      <c r="N75" s="210"/>
    </row>
    <row r="76" spans="1:25" s="1" customFormat="1">
      <c r="A76" s="193"/>
      <c r="B76" s="196"/>
      <c r="C76" s="107"/>
      <c r="D76" s="115"/>
      <c r="E76" s="129"/>
      <c r="F76" s="10" t="s">
        <v>877</v>
      </c>
      <c r="G76" s="132"/>
      <c r="H76" s="132"/>
      <c r="I76" s="132"/>
      <c r="J76" s="132"/>
      <c r="K76" s="57"/>
      <c r="L76" s="210"/>
      <c r="M76" s="104"/>
      <c r="N76" s="210"/>
    </row>
    <row r="77" spans="1:25" s="1" customFormat="1">
      <c r="A77" s="193"/>
      <c r="B77" s="196"/>
      <c r="C77" s="107"/>
      <c r="D77" s="115"/>
      <c r="E77" s="129"/>
      <c r="F77" s="10" t="str">
        <f>"評価値＝(　"&amp;TEXT(Q73+S73*0.5,"0.0")&amp;"　)評価数／(　"&amp;TEXT(Q73+S73+U73,"0.0")&amp;"　)対象評価項目数＝（　"&amp;TEXT(X73,0)&amp;"　）％"</f>
        <v>評価値＝(　0.0　)評価数／(　0.0　)対象評価項目数＝（　0　）％</v>
      </c>
      <c r="G77" s="132"/>
      <c r="H77" s="132"/>
      <c r="I77" s="132"/>
      <c r="J77" s="57"/>
      <c r="K77" s="57"/>
      <c r="L77" s="210"/>
      <c r="M77" s="104"/>
      <c r="N77" s="210"/>
    </row>
    <row r="78" spans="1:25" s="1" customFormat="1">
      <c r="A78" s="193"/>
      <c r="B78" s="196"/>
      <c r="C78" s="107"/>
      <c r="D78" s="115"/>
      <c r="E78" s="115"/>
      <c r="F78" s="10" t="s">
        <v>21</v>
      </c>
      <c r="G78" s="108"/>
      <c r="H78" s="108"/>
      <c r="I78" s="108"/>
      <c r="J78" s="57"/>
      <c r="K78" s="57"/>
      <c r="L78" s="210"/>
      <c r="M78" s="104"/>
      <c r="N78" s="210"/>
    </row>
    <row r="79" spans="1:25" s="1" customFormat="1">
      <c r="A79" s="193"/>
      <c r="B79" s="196"/>
      <c r="C79" s="107"/>
      <c r="D79" s="115"/>
      <c r="E79" s="115"/>
      <c r="F79" s="10" t="s">
        <v>848</v>
      </c>
      <c r="G79" s="108"/>
      <c r="H79" s="108"/>
      <c r="I79" s="108"/>
      <c r="J79" s="57"/>
      <c r="K79" s="57"/>
      <c r="L79" s="210"/>
      <c r="M79" s="104"/>
      <c r="N79" s="210"/>
    </row>
    <row r="80" spans="1:25" s="1" customFormat="1">
      <c r="A80" s="198" t="s">
        <v>11</v>
      </c>
      <c r="B80" s="196"/>
      <c r="C80" s="107"/>
      <c r="D80" s="115"/>
      <c r="E80" s="115"/>
      <c r="F80" s="10" t="s">
        <v>849</v>
      </c>
      <c r="G80" s="108"/>
      <c r="H80" s="108"/>
      <c r="I80" s="108"/>
      <c r="J80" s="57"/>
      <c r="K80" s="57"/>
      <c r="L80" s="210"/>
      <c r="M80" s="104"/>
      <c r="N80" s="210"/>
    </row>
    <row r="81" spans="1:14" s="1" customFormat="1">
      <c r="A81" s="198"/>
      <c r="B81" s="196"/>
      <c r="C81" s="107"/>
      <c r="D81" s="115"/>
      <c r="E81" s="115"/>
      <c r="F81" s="10" t="s">
        <v>850</v>
      </c>
      <c r="G81" s="108"/>
      <c r="H81" s="108"/>
      <c r="I81" s="108"/>
      <c r="J81" s="57"/>
      <c r="K81" s="57"/>
      <c r="L81" s="210"/>
      <c r="M81" s="104"/>
      <c r="N81" s="210"/>
    </row>
    <row r="82" spans="1:14" s="1" customFormat="1">
      <c r="A82" s="198"/>
      <c r="B82" s="196"/>
      <c r="C82" s="107"/>
      <c r="D82" s="115"/>
      <c r="E82" s="115"/>
      <c r="F82" s="10"/>
      <c r="G82" s="57"/>
      <c r="H82" s="108"/>
      <c r="I82" s="108"/>
      <c r="J82" s="57"/>
      <c r="K82" s="57"/>
      <c r="L82" s="210"/>
      <c r="M82" s="104"/>
      <c r="N82" s="210"/>
    </row>
    <row r="83" spans="1:14" s="1" customFormat="1">
      <c r="A83" s="198"/>
      <c r="B83" s="196"/>
      <c r="C83" s="107"/>
      <c r="D83" s="115"/>
      <c r="E83" s="115"/>
      <c r="F83" s="10"/>
      <c r="G83" s="108"/>
      <c r="H83" s="108"/>
      <c r="I83" s="108"/>
      <c r="J83" s="57"/>
      <c r="K83" s="57"/>
      <c r="L83" s="210"/>
      <c r="M83" s="104"/>
      <c r="N83" s="210"/>
    </row>
    <row r="84" spans="1:14" s="1" customFormat="1">
      <c r="A84" s="198"/>
      <c r="B84" s="196"/>
      <c r="C84" s="107"/>
      <c r="D84" s="115"/>
      <c r="E84" s="115"/>
      <c r="F84" s="10"/>
      <c r="G84" s="108"/>
      <c r="H84" s="108"/>
      <c r="I84" s="108"/>
      <c r="J84" s="57"/>
      <c r="K84" s="57"/>
      <c r="L84" s="210"/>
      <c r="M84" s="104"/>
      <c r="N84" s="210"/>
    </row>
    <row r="85" spans="1:14" s="1" customFormat="1">
      <c r="A85" s="198"/>
      <c r="B85" s="196"/>
      <c r="C85" s="107"/>
      <c r="D85" s="115"/>
      <c r="E85" s="115"/>
      <c r="F85" s="24"/>
      <c r="G85" s="108"/>
      <c r="H85" s="108"/>
      <c r="I85" s="108"/>
      <c r="J85" s="57"/>
      <c r="K85" s="57"/>
      <c r="L85" s="210"/>
      <c r="M85" s="104"/>
      <c r="N85" s="210"/>
    </row>
    <row r="86" spans="1:14" s="1" customFormat="1">
      <c r="A86" s="198"/>
      <c r="B86" s="196"/>
      <c r="C86" s="107"/>
      <c r="D86" s="115"/>
      <c r="E86" s="115"/>
      <c r="F86" s="10"/>
      <c r="G86" s="108"/>
      <c r="H86" s="108"/>
      <c r="I86" s="108"/>
      <c r="J86" s="57"/>
      <c r="K86" s="57"/>
      <c r="L86" s="210"/>
      <c r="M86" s="104"/>
      <c r="N86" s="210"/>
    </row>
    <row r="87" spans="1:14" s="1" customFormat="1">
      <c r="A87" s="198"/>
      <c r="B87" s="196"/>
      <c r="C87" s="107"/>
      <c r="D87" s="115"/>
      <c r="E87" s="115"/>
      <c r="F87" s="10"/>
      <c r="G87" s="108"/>
      <c r="H87" s="108"/>
      <c r="I87" s="108"/>
      <c r="J87" s="57"/>
      <c r="K87" s="57"/>
      <c r="L87" s="210"/>
      <c r="M87" s="104"/>
      <c r="N87" s="210"/>
    </row>
    <row r="88" spans="1:14" s="1" customFormat="1">
      <c r="A88" s="198"/>
      <c r="B88" s="196"/>
      <c r="C88" s="107"/>
      <c r="D88" s="115"/>
      <c r="E88" s="115"/>
      <c r="F88" s="10"/>
      <c r="G88" s="108"/>
      <c r="H88" s="108"/>
      <c r="I88" s="108"/>
      <c r="J88" s="57"/>
      <c r="K88" s="57"/>
      <c r="L88" s="210"/>
      <c r="M88" s="104"/>
      <c r="N88" s="210"/>
    </row>
    <row r="89" spans="1:14" s="1" customFormat="1">
      <c r="A89" s="198"/>
      <c r="B89" s="196"/>
      <c r="C89" s="107"/>
      <c r="D89" s="115"/>
      <c r="E89" s="115"/>
      <c r="F89" s="10"/>
      <c r="G89" s="108"/>
      <c r="H89" s="108"/>
      <c r="I89" s="108"/>
      <c r="J89" s="57"/>
      <c r="K89" s="57"/>
      <c r="L89" s="210"/>
      <c r="M89" s="104"/>
      <c r="N89" s="210"/>
    </row>
    <row r="90" spans="1:14" s="1" customFormat="1">
      <c r="A90" s="198"/>
      <c r="B90" s="196"/>
      <c r="C90" s="107"/>
      <c r="D90" s="115"/>
      <c r="E90" s="115"/>
      <c r="F90" s="10"/>
      <c r="G90" s="108"/>
      <c r="H90" s="108"/>
      <c r="I90" s="108"/>
      <c r="J90" s="57"/>
      <c r="K90" s="57"/>
      <c r="L90" s="210"/>
      <c r="M90" s="104"/>
      <c r="N90" s="210"/>
    </row>
    <row r="91" spans="1:14" s="1" customFormat="1">
      <c r="A91" s="198"/>
      <c r="B91" s="196"/>
      <c r="C91" s="107"/>
      <c r="D91" s="115"/>
      <c r="E91" s="115"/>
      <c r="F91" s="10"/>
      <c r="G91" s="108"/>
      <c r="H91" s="108"/>
      <c r="I91" s="108"/>
      <c r="J91" s="57"/>
      <c r="K91" s="57"/>
      <c r="L91" s="210"/>
      <c r="M91" s="104"/>
      <c r="N91" s="210"/>
    </row>
    <row r="92" spans="1:14" s="1" customFormat="1">
      <c r="A92" s="212"/>
      <c r="B92" s="197"/>
      <c r="C92" s="111"/>
      <c r="D92" s="112"/>
      <c r="E92" s="112"/>
      <c r="F92" s="25"/>
      <c r="G92" s="109"/>
      <c r="H92" s="109"/>
      <c r="I92" s="109"/>
      <c r="J92" s="109"/>
      <c r="K92" s="144"/>
      <c r="L92" s="211"/>
      <c r="M92" s="105"/>
      <c r="N92" s="211"/>
    </row>
  </sheetData>
  <mergeCells count="44">
    <mergeCell ref="D59:J60"/>
    <mergeCell ref="D62:J63"/>
    <mergeCell ref="M3:N3"/>
    <mergeCell ref="A4:A17"/>
    <mergeCell ref="B4:B33"/>
    <mergeCell ref="C4:J4"/>
    <mergeCell ref="L4:L7"/>
    <mergeCell ref="N4:N7"/>
    <mergeCell ref="L9:L33"/>
    <mergeCell ref="N9:N33"/>
    <mergeCell ref="A18:A33"/>
    <mergeCell ref="C3:G3"/>
    <mergeCell ref="H3:I3"/>
    <mergeCell ref="K3:L3"/>
    <mergeCell ref="D7:J8"/>
    <mergeCell ref="D22:J23"/>
    <mergeCell ref="D29:J30"/>
    <mergeCell ref="M36:N36"/>
    <mergeCell ref="A37:A53"/>
    <mergeCell ref="B37:B66"/>
    <mergeCell ref="L37:L42"/>
    <mergeCell ref="N37:N42"/>
    <mergeCell ref="L44:L66"/>
    <mergeCell ref="N44:N66"/>
    <mergeCell ref="K36:L36"/>
    <mergeCell ref="A54:A66"/>
    <mergeCell ref="C36:G36"/>
    <mergeCell ref="H36:I36"/>
    <mergeCell ref="D38:J39"/>
    <mergeCell ref="D40:J41"/>
    <mergeCell ref="D42:J43"/>
    <mergeCell ref="D45:J46"/>
    <mergeCell ref="D48:J49"/>
    <mergeCell ref="M69:N69"/>
    <mergeCell ref="A70:A79"/>
    <mergeCell ref="B70:B92"/>
    <mergeCell ref="L70:L73"/>
    <mergeCell ref="N70:N73"/>
    <mergeCell ref="L74:L92"/>
    <mergeCell ref="N74:N92"/>
    <mergeCell ref="A80:A92"/>
    <mergeCell ref="C69:G69"/>
    <mergeCell ref="H69:I69"/>
    <mergeCell ref="K69:L69"/>
  </mergeCells>
  <phoneticPr fontId="1"/>
  <dataValidations count="2">
    <dataValidation type="list" allowBlank="1" showInputMessage="1" showErrorMessage="1" sqref="M9 M4">
      <formula1>"・,〇"</formula1>
    </dataValidation>
    <dataValidation type="list" allowBlank="1" showInputMessage="1" showErrorMessage="1" sqref="C9:C20 C7 C22 C24:C29 C31:C33 C38 C40 C42 C44:C45 C47:C48 C50:C54 C59 C61:C62 C64:C65">
      <formula1>"・,〇,×"</formula1>
    </dataValidation>
  </dataValidations>
  <pageMargins left="0.7" right="0.7" top="0.75" bottom="0.75" header="0.3" footer="0.3"/>
  <pageSetup paperSize="9" scale="9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view="pageBreakPreview" topLeftCell="A70" zoomScaleNormal="140" zoomScaleSheetLayoutView="100" workbookViewId="0">
      <selection activeCell="H66" sqref="H66"/>
    </sheetView>
  </sheetViews>
  <sheetFormatPr defaultRowHeight="18.75"/>
  <cols>
    <col min="1" max="1" width="8.625" style="3" customWidth="1"/>
    <col min="2" max="2" width="10.625" style="3" customWidth="1"/>
    <col min="3" max="3" width="2.5" style="3" customWidth="1"/>
    <col min="4" max="4" width="2.875" style="3" customWidth="1"/>
    <col min="5" max="5" width="1.875" style="3" customWidth="1"/>
    <col min="6" max="6" width="7.5" style="3" customWidth="1"/>
    <col min="7" max="10" width="14.625" style="3" customWidth="1"/>
    <col min="11" max="11" width="2.5" style="3" customWidth="1"/>
    <col min="12" max="12" width="11.125" style="3" customWidth="1"/>
    <col min="13" max="13" width="2.5" style="3" customWidth="1"/>
    <col min="14" max="14" width="11.125" style="3" customWidth="1"/>
    <col min="15" max="25" width="4.375" customWidth="1"/>
  </cols>
  <sheetData>
    <row r="1" spans="1:23" s="1" customFormat="1">
      <c r="A1" s="2" t="s">
        <v>59</v>
      </c>
      <c r="B1" s="3"/>
      <c r="C1" s="33"/>
      <c r="D1" s="33"/>
      <c r="E1" s="33"/>
      <c r="F1" s="3"/>
      <c r="G1" s="3"/>
      <c r="H1" s="3"/>
      <c r="I1" s="3"/>
      <c r="J1" s="3"/>
      <c r="K1" s="3"/>
      <c r="L1" s="33"/>
      <c r="M1" s="33"/>
      <c r="N1" s="22"/>
      <c r="P1" s="36"/>
      <c r="Q1" s="37" t="s">
        <v>185</v>
      </c>
      <c r="R1" s="37"/>
      <c r="S1" s="37" t="s">
        <v>186</v>
      </c>
      <c r="T1" s="37"/>
      <c r="U1" s="37" t="s">
        <v>187</v>
      </c>
      <c r="V1" s="37" t="s">
        <v>188</v>
      </c>
      <c r="W1" s="37" t="s">
        <v>189</v>
      </c>
    </row>
    <row r="2" spans="1:23" s="1" customFormat="1" ht="19.5">
      <c r="A2" s="3" t="s">
        <v>0</v>
      </c>
      <c r="B2" s="3"/>
      <c r="C2" s="33"/>
      <c r="D2" s="33"/>
      <c r="E2" s="33"/>
      <c r="F2" s="3"/>
      <c r="G2" s="3"/>
      <c r="H2" s="4" t="s">
        <v>943</v>
      </c>
      <c r="I2" s="3"/>
      <c r="J2" s="3"/>
      <c r="K2" s="3"/>
      <c r="L2" s="33"/>
      <c r="M2" s="33"/>
      <c r="N2" s="6" t="s">
        <v>844</v>
      </c>
      <c r="P2" s="39" t="str">
        <f>IF(OR(M4="〇",M9="〇"),"e",IF(OR(K4="〇",K9="〇"),"d",Y71))</f>
        <v>d</v>
      </c>
      <c r="Q2" s="39" t="str">
        <f t="shared" ref="Q2:W2" si="0">IF($P2=Q1,"〇","")</f>
        <v/>
      </c>
      <c r="R2" s="39" t="str">
        <f t="shared" si="0"/>
        <v/>
      </c>
      <c r="S2" s="39" t="str">
        <f t="shared" si="0"/>
        <v/>
      </c>
      <c r="T2" s="39" t="str">
        <f t="shared" si="0"/>
        <v/>
      </c>
      <c r="U2" s="39" t="str">
        <f t="shared" si="0"/>
        <v/>
      </c>
      <c r="V2" s="39" t="str">
        <f t="shared" si="0"/>
        <v>〇</v>
      </c>
      <c r="W2" s="39" t="str">
        <f t="shared" si="0"/>
        <v/>
      </c>
    </row>
    <row r="3" spans="1:23" s="1" customFormat="1" ht="18.75" customHeight="1">
      <c r="A3" s="5" t="s">
        <v>1</v>
      </c>
      <c r="B3" s="5" t="s">
        <v>2</v>
      </c>
      <c r="C3" s="201" t="s">
        <v>3</v>
      </c>
      <c r="D3" s="202"/>
      <c r="E3" s="202"/>
      <c r="F3" s="202"/>
      <c r="G3" s="203"/>
      <c r="H3" s="204" t="s">
        <v>5</v>
      </c>
      <c r="I3" s="205"/>
      <c r="J3" s="5" t="s">
        <v>7</v>
      </c>
      <c r="K3" s="204" t="s">
        <v>8</v>
      </c>
      <c r="L3" s="205"/>
      <c r="M3" s="204" t="s">
        <v>9</v>
      </c>
      <c r="N3" s="205"/>
    </row>
    <row r="4" spans="1:23" s="1" customFormat="1" ht="18.75" customHeight="1">
      <c r="A4" s="192" t="s">
        <v>10</v>
      </c>
      <c r="B4" s="195" t="s">
        <v>60</v>
      </c>
      <c r="C4" s="7" t="s">
        <v>16</v>
      </c>
      <c r="D4" s="99"/>
      <c r="E4" s="99"/>
      <c r="F4" s="46"/>
      <c r="G4" s="8"/>
      <c r="H4" s="8"/>
      <c r="I4" s="8"/>
      <c r="J4" s="8"/>
      <c r="K4" s="133"/>
      <c r="L4" s="209"/>
      <c r="M4" s="80" t="s">
        <v>166</v>
      </c>
      <c r="N4" s="209" t="s">
        <v>167</v>
      </c>
    </row>
    <row r="5" spans="1:23" s="1" customFormat="1">
      <c r="A5" s="193"/>
      <c r="B5" s="196"/>
      <c r="C5" s="2" t="s">
        <v>13</v>
      </c>
      <c r="D5" s="115"/>
      <c r="E5" s="115"/>
      <c r="G5" s="9"/>
      <c r="H5" s="9"/>
      <c r="I5" s="9"/>
      <c r="J5" s="10"/>
      <c r="K5" s="148"/>
      <c r="L5" s="210"/>
      <c r="M5" s="104"/>
      <c r="N5" s="210"/>
    </row>
    <row r="6" spans="1:23" s="1" customFormat="1">
      <c r="A6" s="193"/>
      <c r="B6" s="196"/>
      <c r="C6" s="3" t="s">
        <v>15</v>
      </c>
      <c r="D6" s="115"/>
      <c r="E6" s="115"/>
      <c r="G6" s="108"/>
      <c r="H6" s="108"/>
      <c r="I6" s="108"/>
      <c r="J6" s="57"/>
      <c r="K6" s="148"/>
      <c r="L6" s="210"/>
      <c r="M6" s="104"/>
      <c r="N6" s="210"/>
    </row>
    <row r="7" spans="1:23" s="1" customFormat="1" ht="13.5" customHeight="1">
      <c r="A7" s="193"/>
      <c r="B7" s="196"/>
      <c r="C7" s="28" t="s">
        <v>166</v>
      </c>
      <c r="D7" s="208" t="s">
        <v>399</v>
      </c>
      <c r="E7" s="208"/>
      <c r="F7" s="208"/>
      <c r="G7" s="208"/>
      <c r="H7" s="208"/>
      <c r="I7" s="208"/>
      <c r="J7" s="208"/>
      <c r="K7" s="148"/>
      <c r="L7" s="210"/>
      <c r="M7" s="104"/>
      <c r="N7" s="210"/>
    </row>
    <row r="8" spans="1:23" s="1" customFormat="1" ht="13.5" customHeight="1">
      <c r="A8" s="193"/>
      <c r="B8" s="196"/>
      <c r="C8" s="12"/>
      <c r="D8" s="208"/>
      <c r="E8" s="208"/>
      <c r="F8" s="208"/>
      <c r="G8" s="208"/>
      <c r="H8" s="208"/>
      <c r="I8" s="208"/>
      <c r="J8" s="208"/>
      <c r="K8" s="148"/>
      <c r="L8" s="138"/>
      <c r="M8" s="105"/>
      <c r="N8" s="93"/>
    </row>
    <row r="9" spans="1:23" s="1" customFormat="1" ht="13.5" customHeight="1">
      <c r="A9" s="193"/>
      <c r="B9" s="196"/>
      <c r="C9" s="28" t="s">
        <v>166</v>
      </c>
      <c r="D9" s="208" t="s">
        <v>150</v>
      </c>
      <c r="E9" s="208"/>
      <c r="F9" s="208"/>
      <c r="G9" s="208"/>
      <c r="H9" s="208"/>
      <c r="I9" s="208"/>
      <c r="J9" s="208"/>
      <c r="K9" s="148"/>
      <c r="L9" s="210"/>
      <c r="M9" s="80" t="s">
        <v>166</v>
      </c>
      <c r="N9" s="210" t="s">
        <v>168</v>
      </c>
    </row>
    <row r="10" spans="1:23" s="1" customFormat="1" ht="13.5" customHeight="1">
      <c r="A10" s="193"/>
      <c r="B10" s="196"/>
      <c r="C10" s="12"/>
      <c r="D10" s="208"/>
      <c r="E10" s="208"/>
      <c r="F10" s="208"/>
      <c r="G10" s="208"/>
      <c r="H10" s="208"/>
      <c r="I10" s="208"/>
      <c r="J10" s="208"/>
      <c r="K10" s="148"/>
      <c r="L10" s="210"/>
      <c r="M10" s="104"/>
      <c r="N10" s="210"/>
    </row>
    <row r="11" spans="1:23" s="1" customFormat="1" ht="13.5" customHeight="1">
      <c r="A11" s="193"/>
      <c r="B11" s="196"/>
      <c r="C11" s="28" t="s">
        <v>166</v>
      </c>
      <c r="D11" s="208" t="s">
        <v>398</v>
      </c>
      <c r="E11" s="208"/>
      <c r="F11" s="208"/>
      <c r="G11" s="208"/>
      <c r="H11" s="208"/>
      <c r="I11" s="208"/>
      <c r="J11" s="208"/>
      <c r="K11" s="140"/>
      <c r="L11" s="210"/>
      <c r="M11" s="104"/>
      <c r="N11" s="210"/>
    </row>
    <row r="12" spans="1:23" s="1" customFormat="1" ht="13.5" customHeight="1">
      <c r="A12" s="193"/>
      <c r="B12" s="196"/>
      <c r="C12" s="12"/>
      <c r="D12" s="208"/>
      <c r="E12" s="208"/>
      <c r="F12" s="208"/>
      <c r="G12" s="208"/>
      <c r="H12" s="208"/>
      <c r="I12" s="208"/>
      <c r="J12" s="208"/>
      <c r="K12" s="140"/>
      <c r="L12" s="210"/>
      <c r="M12" s="104"/>
      <c r="N12" s="210"/>
    </row>
    <row r="13" spans="1:23" s="1" customFormat="1" ht="13.5" customHeight="1">
      <c r="A13" s="193"/>
      <c r="B13" s="196"/>
      <c r="C13" s="28" t="s">
        <v>166</v>
      </c>
      <c r="D13" s="208" t="s">
        <v>400</v>
      </c>
      <c r="E13" s="208"/>
      <c r="F13" s="208"/>
      <c r="G13" s="208"/>
      <c r="H13" s="208"/>
      <c r="I13" s="208"/>
      <c r="J13" s="208"/>
      <c r="K13" s="140"/>
      <c r="L13" s="210"/>
      <c r="M13" s="104"/>
      <c r="N13" s="210"/>
    </row>
    <row r="14" spans="1:23" s="1" customFormat="1" ht="13.5" customHeight="1">
      <c r="A14" s="193"/>
      <c r="B14" s="196"/>
      <c r="C14" s="12"/>
      <c r="D14" s="208"/>
      <c r="E14" s="208"/>
      <c r="F14" s="208"/>
      <c r="G14" s="208"/>
      <c r="H14" s="208"/>
      <c r="I14" s="208"/>
      <c r="J14" s="208"/>
      <c r="K14" s="140"/>
      <c r="L14" s="210"/>
      <c r="M14" s="104"/>
      <c r="N14" s="210"/>
    </row>
    <row r="15" spans="1:23" s="1" customFormat="1" ht="13.5" customHeight="1">
      <c r="A15" s="193"/>
      <c r="B15" s="196"/>
      <c r="C15" s="28" t="s">
        <v>166</v>
      </c>
      <c r="D15" s="29" t="s">
        <v>153</v>
      </c>
      <c r="F15" s="10"/>
      <c r="G15" s="108"/>
      <c r="H15" s="108"/>
      <c r="I15" s="108"/>
      <c r="J15" s="57"/>
      <c r="K15" s="140"/>
      <c r="L15" s="210"/>
      <c r="M15" s="104"/>
      <c r="N15" s="210"/>
    </row>
    <row r="16" spans="1:23" s="1" customFormat="1" ht="13.5" customHeight="1">
      <c r="A16" s="193"/>
      <c r="B16" s="196"/>
      <c r="C16" s="28" t="s">
        <v>166</v>
      </c>
      <c r="D16" s="29" t="s">
        <v>154</v>
      </c>
      <c r="F16" s="10"/>
      <c r="G16" s="108"/>
      <c r="H16" s="108"/>
      <c r="I16" s="108"/>
      <c r="J16" s="57"/>
      <c r="K16" s="140"/>
      <c r="L16" s="210"/>
      <c r="M16" s="104"/>
      <c r="N16" s="210"/>
    </row>
    <row r="17" spans="1:14" s="1" customFormat="1" ht="13.5" customHeight="1">
      <c r="A17" s="193"/>
      <c r="B17" s="196"/>
      <c r="C17" s="28" t="s">
        <v>166</v>
      </c>
      <c r="D17" s="29" t="s">
        <v>388</v>
      </c>
      <c r="F17" s="10"/>
      <c r="G17" s="108"/>
      <c r="H17" s="108"/>
      <c r="I17" s="108"/>
      <c r="J17" s="57"/>
      <c r="K17" s="140"/>
      <c r="L17" s="210"/>
      <c r="M17" s="104"/>
      <c r="N17" s="210"/>
    </row>
    <row r="18" spans="1:14" s="1" customFormat="1" ht="13.5" customHeight="1">
      <c r="A18" s="198" t="s">
        <v>11</v>
      </c>
      <c r="B18" s="196"/>
      <c r="C18" s="28" t="s">
        <v>166</v>
      </c>
      <c r="D18" s="29" t="s">
        <v>310</v>
      </c>
      <c r="F18" s="10"/>
      <c r="G18" s="108"/>
      <c r="H18" s="108"/>
      <c r="I18" s="108"/>
      <c r="J18" s="57"/>
      <c r="K18" s="140"/>
      <c r="L18" s="210"/>
      <c r="M18" s="104"/>
      <c r="N18" s="210"/>
    </row>
    <row r="19" spans="1:14" s="1" customFormat="1" ht="13.5" customHeight="1">
      <c r="A19" s="198"/>
      <c r="B19" s="196"/>
      <c r="C19" s="28" t="s">
        <v>166</v>
      </c>
      <c r="D19" s="208" t="s">
        <v>401</v>
      </c>
      <c r="E19" s="208"/>
      <c r="F19" s="208"/>
      <c r="G19" s="208"/>
      <c r="H19" s="208"/>
      <c r="I19" s="208"/>
      <c r="J19" s="208"/>
      <c r="K19" s="140"/>
      <c r="L19" s="210"/>
      <c r="M19" s="104"/>
      <c r="N19" s="210"/>
    </row>
    <row r="20" spans="1:14" s="1" customFormat="1" ht="13.5" customHeight="1">
      <c r="A20" s="198"/>
      <c r="B20" s="196"/>
      <c r="C20" s="12"/>
      <c r="D20" s="208"/>
      <c r="E20" s="208"/>
      <c r="F20" s="208"/>
      <c r="G20" s="208"/>
      <c r="H20" s="208"/>
      <c r="I20" s="208"/>
      <c r="J20" s="208"/>
      <c r="K20" s="140"/>
      <c r="L20" s="210"/>
      <c r="M20" s="104"/>
      <c r="N20" s="210"/>
    </row>
    <row r="21" spans="1:14" s="1" customFormat="1" ht="13.5" customHeight="1">
      <c r="A21" s="198"/>
      <c r="B21" s="196"/>
      <c r="C21" s="28" t="s">
        <v>166</v>
      </c>
      <c r="D21" s="208" t="s">
        <v>312</v>
      </c>
      <c r="E21" s="208"/>
      <c r="F21" s="208"/>
      <c r="G21" s="208"/>
      <c r="H21" s="208"/>
      <c r="I21" s="208"/>
      <c r="J21" s="208"/>
      <c r="K21" s="140"/>
      <c r="L21" s="210"/>
      <c r="M21" s="104"/>
      <c r="N21" s="210"/>
    </row>
    <row r="22" spans="1:14" s="1" customFormat="1" ht="13.5" customHeight="1">
      <c r="A22" s="198"/>
      <c r="B22" s="196"/>
      <c r="C22" s="12"/>
      <c r="D22" s="208"/>
      <c r="E22" s="208"/>
      <c r="F22" s="208"/>
      <c r="G22" s="208"/>
      <c r="H22" s="208"/>
      <c r="I22" s="208"/>
      <c r="J22" s="208"/>
      <c r="K22" s="140"/>
      <c r="L22" s="210"/>
      <c r="M22" s="104"/>
      <c r="N22" s="210"/>
    </row>
    <row r="23" spans="1:14" s="1" customFormat="1" ht="12.75" customHeight="1">
      <c r="A23" s="198"/>
      <c r="B23" s="196"/>
      <c r="C23" s="28" t="s">
        <v>166</v>
      </c>
      <c r="D23" s="29" t="s">
        <v>402</v>
      </c>
      <c r="E23" s="10"/>
      <c r="G23" s="108"/>
      <c r="H23" s="108"/>
      <c r="I23" s="108"/>
      <c r="J23" s="57"/>
      <c r="K23" s="140"/>
      <c r="L23" s="210"/>
      <c r="M23" s="104"/>
      <c r="N23" s="210"/>
    </row>
    <row r="24" spans="1:14" s="1" customFormat="1" ht="13.5" customHeight="1">
      <c r="A24" s="198"/>
      <c r="B24" s="196"/>
      <c r="C24" s="28" t="s">
        <v>166</v>
      </c>
      <c r="D24" s="29" t="s">
        <v>403</v>
      </c>
      <c r="E24" s="10"/>
      <c r="G24" s="108"/>
      <c r="H24" s="108"/>
      <c r="I24" s="108"/>
      <c r="J24" s="57"/>
      <c r="K24" s="140"/>
      <c r="L24" s="210"/>
      <c r="M24" s="104"/>
      <c r="N24" s="210"/>
    </row>
    <row r="25" spans="1:14" s="1" customFormat="1" ht="13.5" customHeight="1">
      <c r="A25" s="198"/>
      <c r="B25" s="196"/>
      <c r="C25" s="28" t="s">
        <v>166</v>
      </c>
      <c r="D25" s="29" t="s">
        <v>404</v>
      </c>
      <c r="E25" s="10"/>
      <c r="G25" s="108"/>
      <c r="H25" s="108"/>
      <c r="I25" s="108"/>
      <c r="J25" s="57"/>
      <c r="K25" s="140"/>
      <c r="L25" s="210"/>
      <c r="M25" s="104"/>
      <c r="N25" s="210"/>
    </row>
    <row r="26" spans="1:14" s="1" customFormat="1" ht="13.5" customHeight="1">
      <c r="A26" s="198"/>
      <c r="B26" s="196"/>
      <c r="C26" s="28" t="s">
        <v>166</v>
      </c>
      <c r="D26" s="29" t="s">
        <v>405</v>
      </c>
      <c r="E26" s="10"/>
      <c r="G26" s="108"/>
      <c r="H26" s="108"/>
      <c r="I26" s="108"/>
      <c r="J26" s="57"/>
      <c r="K26" s="140"/>
      <c r="L26" s="210"/>
      <c r="M26" s="104"/>
      <c r="N26" s="210"/>
    </row>
    <row r="27" spans="1:14" s="1" customFormat="1" ht="13.5" customHeight="1">
      <c r="A27" s="198"/>
      <c r="B27" s="196"/>
      <c r="C27" s="28" t="s">
        <v>166</v>
      </c>
      <c r="D27" s="29" t="s">
        <v>165</v>
      </c>
      <c r="E27" s="10"/>
      <c r="G27" s="108"/>
      <c r="H27" s="108"/>
      <c r="I27" s="108"/>
      <c r="J27" s="57"/>
      <c r="K27" s="140"/>
      <c r="L27" s="210"/>
      <c r="M27" s="104"/>
      <c r="N27" s="210"/>
    </row>
    <row r="28" spans="1:14" s="1" customFormat="1" ht="13.5" customHeight="1">
      <c r="A28" s="198"/>
      <c r="B28" s="196"/>
      <c r="C28" s="28" t="s">
        <v>166</v>
      </c>
      <c r="D28" s="208" t="s">
        <v>406</v>
      </c>
      <c r="E28" s="208"/>
      <c r="F28" s="208"/>
      <c r="G28" s="208"/>
      <c r="H28" s="208"/>
      <c r="I28" s="208"/>
      <c r="J28" s="208"/>
      <c r="K28" s="140"/>
      <c r="L28" s="210"/>
      <c r="M28" s="104"/>
      <c r="N28" s="210"/>
    </row>
    <row r="29" spans="1:14" s="1" customFormat="1" ht="13.5" customHeight="1">
      <c r="A29" s="198"/>
      <c r="B29" s="196"/>
      <c r="C29" s="12"/>
      <c r="D29" s="208"/>
      <c r="E29" s="208"/>
      <c r="F29" s="208"/>
      <c r="G29" s="208"/>
      <c r="H29" s="208"/>
      <c r="I29" s="208"/>
      <c r="J29" s="208"/>
      <c r="K29" s="140"/>
      <c r="L29" s="210"/>
      <c r="M29" s="104"/>
      <c r="N29" s="210"/>
    </row>
    <row r="30" spans="1:14" s="1" customFormat="1" ht="13.5" customHeight="1">
      <c r="A30" s="198"/>
      <c r="B30" s="196"/>
      <c r="C30" s="28" t="s">
        <v>166</v>
      </c>
      <c r="D30" s="29" t="s">
        <v>407</v>
      </c>
      <c r="F30" s="10"/>
      <c r="G30" s="108"/>
      <c r="H30" s="108"/>
      <c r="I30" s="108"/>
      <c r="J30" s="57"/>
      <c r="K30" s="140"/>
      <c r="L30" s="210"/>
      <c r="M30" s="104"/>
      <c r="N30" s="210"/>
    </row>
    <row r="31" spans="1:14" s="1" customFormat="1" ht="13.5" customHeight="1">
      <c r="A31" s="198"/>
      <c r="B31" s="196"/>
      <c r="C31" s="28" t="s">
        <v>166</v>
      </c>
      <c r="D31" s="208" t="s">
        <v>164</v>
      </c>
      <c r="E31" s="208"/>
      <c r="F31" s="208"/>
      <c r="G31" s="208"/>
      <c r="H31" s="208"/>
      <c r="I31" s="208"/>
      <c r="J31" s="208"/>
      <c r="K31" s="140"/>
      <c r="L31" s="210"/>
      <c r="M31" s="104"/>
      <c r="N31" s="210"/>
    </row>
    <row r="32" spans="1:14" s="1" customFormat="1" ht="13.5" customHeight="1">
      <c r="A32" s="198"/>
      <c r="B32" s="196"/>
      <c r="C32" s="12"/>
      <c r="D32" s="208"/>
      <c r="E32" s="208"/>
      <c r="F32" s="208"/>
      <c r="G32" s="208"/>
      <c r="H32" s="208"/>
      <c r="I32" s="208"/>
      <c r="J32" s="208"/>
      <c r="K32" s="140"/>
      <c r="L32" s="210"/>
      <c r="M32" s="104"/>
      <c r="N32" s="210"/>
    </row>
    <row r="33" spans="1:14" s="1" customFormat="1" ht="13.5" customHeight="1">
      <c r="A33" s="198"/>
      <c r="B33" s="196"/>
      <c r="C33" s="28" t="s">
        <v>166</v>
      </c>
      <c r="D33" s="208" t="s">
        <v>169</v>
      </c>
      <c r="E33" s="208"/>
      <c r="F33" s="208"/>
      <c r="G33" s="208"/>
      <c r="H33" s="208"/>
      <c r="I33" s="208"/>
      <c r="J33" s="208"/>
      <c r="K33" s="140"/>
      <c r="L33" s="210"/>
      <c r="M33" s="104"/>
      <c r="N33" s="210"/>
    </row>
    <row r="34" spans="1:14" s="1" customFormat="1" ht="13.5" customHeight="1">
      <c r="A34" s="212"/>
      <c r="B34" s="197"/>
      <c r="C34" s="111"/>
      <c r="D34" s="223"/>
      <c r="E34" s="223"/>
      <c r="F34" s="223"/>
      <c r="G34" s="223"/>
      <c r="H34" s="223"/>
      <c r="I34" s="223"/>
      <c r="J34" s="223"/>
      <c r="K34" s="146"/>
      <c r="L34" s="211"/>
      <c r="M34" s="105"/>
      <c r="N34" s="211"/>
    </row>
    <row r="35" spans="1:14" s="1" customFormat="1">
      <c r="A35" s="2" t="s">
        <v>59</v>
      </c>
      <c r="B35" s="3"/>
      <c r="C35" s="33"/>
      <c r="D35" s="33"/>
      <c r="E35" s="33"/>
      <c r="F35" s="3"/>
      <c r="G35" s="3"/>
      <c r="H35" s="3"/>
      <c r="I35" s="3"/>
      <c r="J35" s="3"/>
      <c r="K35" s="3"/>
      <c r="L35" s="33"/>
      <c r="M35" s="33"/>
      <c r="N35" s="22"/>
    </row>
    <row r="36" spans="1:14" s="1" customFormat="1" ht="19.5">
      <c r="A36" s="3" t="s">
        <v>0</v>
      </c>
      <c r="B36" s="3"/>
      <c r="C36" s="33"/>
      <c r="D36" s="33"/>
      <c r="E36" s="33"/>
      <c r="F36" s="3"/>
      <c r="G36" s="3"/>
      <c r="H36" s="4" t="s">
        <v>943</v>
      </c>
      <c r="I36" s="3"/>
      <c r="J36" s="3"/>
      <c r="K36" s="3"/>
      <c r="L36" s="33"/>
      <c r="M36" s="33"/>
      <c r="N36" s="6" t="str">
        <f>N2</f>
        <v>（主任監督員）</v>
      </c>
    </row>
    <row r="37" spans="1:14" s="1" customFormat="1" ht="18.75" customHeight="1">
      <c r="A37" s="5" t="s">
        <v>1</v>
      </c>
      <c r="B37" s="5" t="s">
        <v>2</v>
      </c>
      <c r="C37" s="201" t="s">
        <v>3</v>
      </c>
      <c r="D37" s="202"/>
      <c r="E37" s="202"/>
      <c r="F37" s="202"/>
      <c r="G37" s="203"/>
      <c r="H37" s="204" t="s">
        <v>5</v>
      </c>
      <c r="I37" s="205"/>
      <c r="J37" s="5" t="s">
        <v>7</v>
      </c>
      <c r="K37" s="204" t="s">
        <v>8</v>
      </c>
      <c r="L37" s="205"/>
      <c r="M37" s="204" t="s">
        <v>9</v>
      </c>
      <c r="N37" s="205"/>
    </row>
    <row r="38" spans="1:14" s="1" customFormat="1">
      <c r="A38" s="192" t="s">
        <v>10</v>
      </c>
      <c r="B38" s="195" t="s">
        <v>60</v>
      </c>
      <c r="C38" s="57" t="s">
        <v>61</v>
      </c>
      <c r="D38" s="115"/>
      <c r="E38" s="115"/>
      <c r="G38" s="57"/>
      <c r="H38" s="57"/>
      <c r="I38" s="57"/>
      <c r="J38" s="57"/>
      <c r="K38" s="14"/>
      <c r="L38" s="213"/>
      <c r="M38" s="103"/>
      <c r="N38" s="209"/>
    </row>
    <row r="39" spans="1:14" s="1" customFormat="1" ht="13.5" customHeight="1">
      <c r="A39" s="193"/>
      <c r="B39" s="196"/>
      <c r="C39" s="28" t="s">
        <v>166</v>
      </c>
      <c r="D39" s="29" t="s">
        <v>273</v>
      </c>
      <c r="F39" s="29"/>
      <c r="G39" s="18"/>
      <c r="H39" s="18"/>
      <c r="I39" s="18"/>
      <c r="J39" s="30"/>
      <c r="K39" s="148"/>
      <c r="L39" s="214"/>
      <c r="M39" s="104"/>
      <c r="N39" s="210"/>
    </row>
    <row r="40" spans="1:14" s="1" customFormat="1" ht="13.5" customHeight="1">
      <c r="A40" s="193"/>
      <c r="B40" s="196"/>
      <c r="C40" s="28" t="s">
        <v>166</v>
      </c>
      <c r="D40" s="29" t="s">
        <v>408</v>
      </c>
      <c r="F40" s="30"/>
      <c r="G40" s="18"/>
      <c r="H40" s="18"/>
      <c r="I40" s="18"/>
      <c r="J40" s="30"/>
      <c r="K40" s="148"/>
      <c r="L40" s="214"/>
      <c r="M40" s="104"/>
      <c r="N40" s="210"/>
    </row>
    <row r="41" spans="1:14" s="1" customFormat="1" ht="13.5" customHeight="1">
      <c r="A41" s="193"/>
      <c r="B41" s="196"/>
      <c r="C41" s="28" t="s">
        <v>166</v>
      </c>
      <c r="D41" s="29" t="s">
        <v>274</v>
      </c>
      <c r="F41" s="57"/>
      <c r="G41" s="108"/>
      <c r="H41" s="108"/>
      <c r="I41" s="108"/>
      <c r="J41" s="57"/>
      <c r="K41" s="140"/>
      <c r="L41" s="214"/>
      <c r="M41" s="104"/>
      <c r="N41" s="210"/>
    </row>
    <row r="42" spans="1:14" s="1" customFormat="1" ht="13.5" customHeight="1">
      <c r="A42" s="193"/>
      <c r="B42" s="196"/>
      <c r="C42" s="28" t="s">
        <v>166</v>
      </c>
      <c r="D42" s="29" t="s">
        <v>409</v>
      </c>
      <c r="F42" s="57"/>
      <c r="G42" s="108"/>
      <c r="H42" s="108"/>
      <c r="I42" s="108"/>
      <c r="J42" s="57"/>
      <c r="K42" s="140"/>
      <c r="L42" s="210"/>
      <c r="M42" s="104"/>
      <c r="N42" s="210"/>
    </row>
    <row r="43" spans="1:14" s="1" customFormat="1" ht="13.5" customHeight="1">
      <c r="A43" s="193"/>
      <c r="B43" s="196"/>
      <c r="C43" s="28" t="s">
        <v>166</v>
      </c>
      <c r="D43" s="29" t="s">
        <v>410</v>
      </c>
      <c r="F43" s="57"/>
      <c r="G43" s="108"/>
      <c r="H43" s="108"/>
      <c r="I43" s="108"/>
      <c r="J43" s="57"/>
      <c r="K43" s="140"/>
      <c r="L43" s="210"/>
      <c r="M43" s="104"/>
      <c r="N43" s="210"/>
    </row>
    <row r="44" spans="1:14" s="1" customFormat="1" ht="13.5" customHeight="1">
      <c r="A44" s="193"/>
      <c r="B44" s="196"/>
      <c r="C44" s="28" t="s">
        <v>166</v>
      </c>
      <c r="D44" s="208" t="s">
        <v>411</v>
      </c>
      <c r="E44" s="208"/>
      <c r="F44" s="208"/>
      <c r="G44" s="208"/>
      <c r="H44" s="208"/>
      <c r="I44" s="208"/>
      <c r="J44" s="208"/>
      <c r="K44" s="140"/>
      <c r="L44" s="210"/>
      <c r="M44" s="104"/>
      <c r="N44" s="210"/>
    </row>
    <row r="45" spans="1:14" s="1" customFormat="1" ht="13.5" customHeight="1">
      <c r="A45" s="193"/>
      <c r="B45" s="196"/>
      <c r="C45" s="107"/>
      <c r="D45" s="208"/>
      <c r="E45" s="208"/>
      <c r="F45" s="208"/>
      <c r="G45" s="208"/>
      <c r="H45" s="208"/>
      <c r="I45" s="208"/>
      <c r="J45" s="208"/>
      <c r="K45" s="140"/>
      <c r="L45" s="210"/>
      <c r="M45" s="104"/>
      <c r="N45" s="210"/>
    </row>
    <row r="46" spans="1:14" s="1" customFormat="1" ht="13.5" customHeight="1">
      <c r="A46" s="193"/>
      <c r="B46" s="196"/>
      <c r="C46" s="28" t="s">
        <v>166</v>
      </c>
      <c r="D46" s="29" t="s">
        <v>276</v>
      </c>
      <c r="F46" s="98"/>
      <c r="G46" s="97"/>
      <c r="H46" s="97"/>
      <c r="I46" s="97"/>
      <c r="J46" s="140"/>
      <c r="K46" s="140"/>
      <c r="L46" s="210"/>
      <c r="M46" s="104"/>
      <c r="N46" s="210"/>
    </row>
    <row r="47" spans="1:14" s="1" customFormat="1" ht="13.5" customHeight="1">
      <c r="A47" s="193"/>
      <c r="B47" s="196"/>
      <c r="C47" s="28" t="s">
        <v>166</v>
      </c>
      <c r="D47" s="29" t="s">
        <v>412</v>
      </c>
      <c r="F47" s="98"/>
      <c r="G47" s="97"/>
      <c r="H47" s="97"/>
      <c r="I47" s="97"/>
      <c r="J47" s="140"/>
      <c r="K47" s="140"/>
      <c r="L47" s="210"/>
      <c r="M47" s="104"/>
      <c r="N47" s="210"/>
    </row>
    <row r="48" spans="1:14" s="1" customFormat="1">
      <c r="A48" s="193"/>
      <c r="B48" s="196"/>
      <c r="C48" s="57" t="s">
        <v>62</v>
      </c>
      <c r="D48" s="90"/>
      <c r="E48" s="115"/>
      <c r="G48" s="97"/>
      <c r="H48" s="97"/>
      <c r="I48" s="97"/>
      <c r="J48" s="140"/>
      <c r="K48" s="140"/>
      <c r="L48" s="210"/>
      <c r="M48" s="104"/>
      <c r="N48" s="210"/>
    </row>
    <row r="49" spans="1:14" s="1" customFormat="1" ht="13.5" customHeight="1">
      <c r="A49" s="193"/>
      <c r="B49" s="196"/>
      <c r="C49" s="28" t="s">
        <v>166</v>
      </c>
      <c r="D49" s="29" t="s">
        <v>413</v>
      </c>
      <c r="F49" s="29"/>
      <c r="G49" s="18"/>
      <c r="H49" s="18"/>
      <c r="I49" s="18"/>
      <c r="J49" s="30"/>
      <c r="K49" s="148"/>
      <c r="L49" s="210"/>
      <c r="M49" s="104"/>
      <c r="N49" s="210"/>
    </row>
    <row r="50" spans="1:14" s="1" customFormat="1" ht="13.5" customHeight="1">
      <c r="A50" s="193"/>
      <c r="B50" s="196"/>
      <c r="C50" s="28" t="s">
        <v>166</v>
      </c>
      <c r="D50" s="29" t="s">
        <v>414</v>
      </c>
      <c r="F50" s="30"/>
      <c r="G50" s="18"/>
      <c r="H50" s="18"/>
      <c r="I50" s="18"/>
      <c r="J50" s="30"/>
      <c r="K50" s="148"/>
      <c r="L50" s="210"/>
      <c r="M50" s="104"/>
      <c r="N50" s="210"/>
    </row>
    <row r="51" spans="1:14" s="1" customFormat="1" ht="13.5" customHeight="1">
      <c r="A51" s="198" t="s">
        <v>11</v>
      </c>
      <c r="B51" s="196"/>
      <c r="C51" s="28" t="s">
        <v>166</v>
      </c>
      <c r="D51" s="29" t="s">
        <v>415</v>
      </c>
      <c r="F51" s="30"/>
      <c r="G51" s="18"/>
      <c r="H51" s="18"/>
      <c r="I51" s="18"/>
      <c r="J51" s="30"/>
      <c r="K51" s="148"/>
      <c r="L51" s="210"/>
      <c r="M51" s="104"/>
      <c r="N51" s="210"/>
    </row>
    <row r="52" spans="1:14" s="1" customFormat="1" ht="13.5" customHeight="1">
      <c r="A52" s="198"/>
      <c r="B52" s="196"/>
      <c r="C52" s="28" t="s">
        <v>166</v>
      </c>
      <c r="D52" s="29" t="s">
        <v>416</v>
      </c>
      <c r="F52" s="30"/>
      <c r="G52" s="18"/>
      <c r="H52" s="18"/>
      <c r="I52" s="18"/>
      <c r="J52" s="30"/>
      <c r="K52" s="148"/>
      <c r="L52" s="210"/>
      <c r="M52" s="104"/>
      <c r="N52" s="210"/>
    </row>
    <row r="53" spans="1:14" s="1" customFormat="1" ht="13.5" customHeight="1">
      <c r="A53" s="198"/>
      <c r="B53" s="196"/>
      <c r="C53" s="28" t="s">
        <v>166</v>
      </c>
      <c r="D53" s="29" t="s">
        <v>417</v>
      </c>
      <c r="F53" s="30"/>
      <c r="G53" s="18"/>
      <c r="H53" s="18"/>
      <c r="I53" s="18"/>
      <c r="J53" s="30"/>
      <c r="K53" s="148"/>
      <c r="L53" s="210"/>
      <c r="M53" s="104"/>
      <c r="N53" s="210"/>
    </row>
    <row r="54" spans="1:14" s="1" customFormat="1" ht="13.5" customHeight="1">
      <c r="A54" s="198"/>
      <c r="B54" s="196"/>
      <c r="C54" s="28" t="s">
        <v>166</v>
      </c>
      <c r="D54" s="29" t="s">
        <v>419</v>
      </c>
      <c r="F54" s="30"/>
      <c r="G54" s="18"/>
      <c r="H54" s="18"/>
      <c r="I54" s="18"/>
      <c r="J54" s="30"/>
      <c r="K54" s="148"/>
      <c r="L54" s="210"/>
      <c r="M54" s="104"/>
      <c r="N54" s="210"/>
    </row>
    <row r="55" spans="1:14" s="1" customFormat="1" ht="13.5" customHeight="1">
      <c r="A55" s="198"/>
      <c r="B55" s="196"/>
      <c r="C55" s="28" t="s">
        <v>166</v>
      </c>
      <c r="D55" s="29" t="s">
        <v>418</v>
      </c>
      <c r="F55" s="57"/>
      <c r="G55" s="108"/>
      <c r="H55" s="108"/>
      <c r="I55" s="108"/>
      <c r="J55" s="57"/>
      <c r="K55" s="140"/>
      <c r="L55" s="210"/>
      <c r="M55" s="104"/>
      <c r="N55" s="210"/>
    </row>
    <row r="56" spans="1:14" s="1" customFormat="1">
      <c r="A56" s="198"/>
      <c r="B56" s="196"/>
      <c r="C56" s="57" t="s">
        <v>63</v>
      </c>
      <c r="D56" s="90"/>
      <c r="E56" s="115"/>
      <c r="G56" s="108"/>
      <c r="H56" s="108"/>
      <c r="I56" s="108"/>
      <c r="J56" s="57"/>
      <c r="K56" s="57"/>
      <c r="L56" s="210"/>
      <c r="M56" s="104"/>
      <c r="N56" s="210"/>
    </row>
    <row r="57" spans="1:14" s="1" customFormat="1" ht="13.5" customHeight="1">
      <c r="A57" s="198"/>
      <c r="B57" s="196"/>
      <c r="C57" s="28" t="s">
        <v>166</v>
      </c>
      <c r="D57" s="29" t="s">
        <v>420</v>
      </c>
      <c r="F57" s="10"/>
      <c r="G57" s="108"/>
      <c r="H57" s="108"/>
      <c r="I57" s="108"/>
      <c r="J57" s="57"/>
      <c r="K57" s="57"/>
      <c r="L57" s="210"/>
      <c r="M57" s="104"/>
      <c r="N57" s="210"/>
    </row>
    <row r="58" spans="1:14" s="1" customFormat="1">
      <c r="A58" s="198"/>
      <c r="B58" s="196"/>
      <c r="C58" s="57" t="s">
        <v>64</v>
      </c>
      <c r="D58" s="90"/>
      <c r="E58" s="115"/>
      <c r="G58" s="97"/>
      <c r="H58" s="97"/>
      <c r="I58" s="97"/>
      <c r="J58" s="140"/>
      <c r="K58" s="140"/>
      <c r="L58" s="210"/>
      <c r="M58" s="104"/>
      <c r="N58" s="210"/>
    </row>
    <row r="59" spans="1:14" s="1" customFormat="1" ht="13.5" customHeight="1">
      <c r="A59" s="198"/>
      <c r="B59" s="196"/>
      <c r="C59" s="28" t="s">
        <v>166</v>
      </c>
      <c r="D59" s="29" t="s">
        <v>421</v>
      </c>
      <c r="F59" s="29"/>
      <c r="G59" s="18"/>
      <c r="H59" s="18"/>
      <c r="I59" s="18"/>
      <c r="J59" s="30"/>
      <c r="K59" s="148"/>
      <c r="L59" s="210"/>
      <c r="M59" s="104"/>
      <c r="N59" s="210"/>
    </row>
    <row r="60" spans="1:14" s="1" customFormat="1" ht="13.5" customHeight="1">
      <c r="A60" s="198"/>
      <c r="B60" s="196"/>
      <c r="C60" s="28" t="s">
        <v>166</v>
      </c>
      <c r="D60" s="29" t="s">
        <v>422</v>
      </c>
      <c r="F60" s="30"/>
      <c r="G60" s="18"/>
      <c r="H60" s="18"/>
      <c r="I60" s="18"/>
      <c r="J60" s="30"/>
      <c r="K60" s="148"/>
      <c r="L60" s="210"/>
      <c r="M60" s="104"/>
      <c r="N60" s="210"/>
    </row>
    <row r="61" spans="1:14" s="1" customFormat="1" ht="13.5" customHeight="1">
      <c r="A61" s="198"/>
      <c r="B61" s="196"/>
      <c r="C61" s="28" t="s">
        <v>166</v>
      </c>
      <c r="D61" s="29" t="s">
        <v>423</v>
      </c>
      <c r="F61" s="30"/>
      <c r="G61" s="18"/>
      <c r="H61" s="18"/>
      <c r="I61" s="18"/>
      <c r="J61" s="30"/>
      <c r="K61" s="148"/>
      <c r="L61" s="210"/>
      <c r="M61" s="104"/>
      <c r="N61" s="210"/>
    </row>
    <row r="62" spans="1:14" s="1" customFormat="1" ht="13.5" customHeight="1">
      <c r="A62" s="198"/>
      <c r="B62" s="196"/>
      <c r="C62" s="28" t="s">
        <v>166</v>
      </c>
      <c r="D62" s="29" t="s">
        <v>424</v>
      </c>
      <c r="F62" s="57"/>
      <c r="G62" s="57"/>
      <c r="H62" s="57"/>
      <c r="I62" s="57"/>
      <c r="J62" s="57"/>
      <c r="K62" s="57"/>
      <c r="L62" s="210"/>
      <c r="M62" s="104"/>
      <c r="N62" s="210"/>
    </row>
    <row r="63" spans="1:14" s="1" customFormat="1" ht="13.5" customHeight="1">
      <c r="A63" s="198"/>
      <c r="B63" s="196"/>
      <c r="C63" s="107"/>
      <c r="D63" s="115"/>
      <c r="E63" s="115"/>
      <c r="F63" s="10"/>
      <c r="G63" s="57"/>
      <c r="H63" s="57"/>
      <c r="I63" s="57"/>
      <c r="J63" s="57"/>
      <c r="K63" s="57"/>
      <c r="L63" s="210"/>
      <c r="M63" s="104"/>
      <c r="N63" s="210"/>
    </row>
    <row r="64" spans="1:14" s="1" customFormat="1" ht="13.5" customHeight="1">
      <c r="A64" s="212"/>
      <c r="B64" s="197"/>
      <c r="C64" s="111"/>
      <c r="D64" s="112"/>
      <c r="E64" s="112"/>
      <c r="F64" s="25"/>
      <c r="G64" s="109"/>
      <c r="H64" s="109"/>
      <c r="I64" s="109"/>
      <c r="J64" s="144"/>
      <c r="K64" s="144"/>
      <c r="L64" s="211"/>
      <c r="M64" s="105"/>
      <c r="N64" s="211"/>
    </row>
    <row r="65" spans="1:25" s="1" customFormat="1">
      <c r="A65" s="2" t="s">
        <v>59</v>
      </c>
      <c r="B65" s="3"/>
      <c r="C65" s="33"/>
      <c r="D65" s="33"/>
      <c r="E65" s="33"/>
      <c r="F65" s="3"/>
      <c r="G65" s="3"/>
      <c r="H65" s="3"/>
      <c r="I65" s="3"/>
      <c r="J65" s="3"/>
      <c r="K65" s="3"/>
      <c r="L65" s="33"/>
      <c r="M65" s="33"/>
      <c r="N65" s="22"/>
    </row>
    <row r="66" spans="1:25" s="1" customFormat="1" ht="19.5">
      <c r="A66" s="3" t="s">
        <v>0</v>
      </c>
      <c r="B66" s="3"/>
      <c r="C66" s="33"/>
      <c r="D66" s="33"/>
      <c r="E66" s="33"/>
      <c r="F66" s="3"/>
      <c r="G66" s="3"/>
      <c r="H66" s="4" t="s">
        <v>943</v>
      </c>
      <c r="I66" s="3"/>
      <c r="J66" s="3"/>
      <c r="K66" s="3"/>
      <c r="L66" s="33"/>
      <c r="M66" s="33"/>
      <c r="N66" s="6" t="str">
        <f>N36</f>
        <v>（主任監督員）</v>
      </c>
    </row>
    <row r="67" spans="1:25" s="1" customFormat="1" ht="18.75" customHeight="1">
      <c r="A67" s="5" t="s">
        <v>1</v>
      </c>
      <c r="B67" s="5" t="s">
        <v>2</v>
      </c>
      <c r="C67" s="201" t="s">
        <v>3</v>
      </c>
      <c r="D67" s="202"/>
      <c r="E67" s="202"/>
      <c r="F67" s="202"/>
      <c r="G67" s="203"/>
      <c r="H67" s="204" t="s">
        <v>5</v>
      </c>
      <c r="I67" s="205"/>
      <c r="J67" s="86" t="s">
        <v>7</v>
      </c>
      <c r="K67" s="204" t="s">
        <v>8</v>
      </c>
      <c r="L67" s="205"/>
      <c r="M67" s="204" t="s">
        <v>9</v>
      </c>
      <c r="N67" s="205"/>
    </row>
    <row r="68" spans="1:25" s="1" customFormat="1">
      <c r="A68" s="192" t="s">
        <v>10</v>
      </c>
      <c r="B68" s="195" t="s">
        <v>60</v>
      </c>
      <c r="C68" s="107"/>
      <c r="D68" s="115"/>
      <c r="E68" s="115"/>
      <c r="K68" s="14"/>
      <c r="L68" s="209"/>
      <c r="M68" s="103"/>
      <c r="N68" s="209"/>
    </row>
    <row r="69" spans="1:25" s="1" customFormat="1">
      <c r="A69" s="193"/>
      <c r="B69" s="196"/>
      <c r="C69" s="107"/>
      <c r="D69" s="115"/>
      <c r="E69" s="115"/>
      <c r="F69" s="3"/>
      <c r="G69" s="3"/>
      <c r="H69" s="41" t="s">
        <v>181</v>
      </c>
      <c r="I69" s="160" t="s">
        <v>182</v>
      </c>
      <c r="J69" s="41" t="s">
        <v>183</v>
      </c>
      <c r="K69" s="57"/>
      <c r="L69" s="210"/>
      <c r="M69" s="104"/>
      <c r="N69" s="210"/>
    </row>
    <row r="70" spans="1:25" s="1" customFormat="1">
      <c r="A70" s="193"/>
      <c r="B70" s="196"/>
      <c r="C70" s="107"/>
      <c r="D70" s="115"/>
      <c r="E70" s="115"/>
      <c r="F70" s="10" t="s">
        <v>22</v>
      </c>
      <c r="G70" s="132"/>
      <c r="H70" s="6">
        <f>Q71</f>
        <v>0</v>
      </c>
      <c r="I70" s="156">
        <f>S71</f>
        <v>0</v>
      </c>
      <c r="J70" s="47">
        <f>U71</f>
        <v>0</v>
      </c>
      <c r="K70" s="57"/>
      <c r="L70" s="210"/>
      <c r="M70" s="104"/>
      <c r="N70" s="210"/>
      <c r="P70" s="36"/>
      <c r="Q70" s="36"/>
      <c r="R70" s="36"/>
      <c r="S70" s="36"/>
      <c r="T70" s="36"/>
      <c r="U70" s="36"/>
      <c r="V70" s="36"/>
      <c r="W70" s="36"/>
      <c r="X70" s="37" t="s">
        <v>176</v>
      </c>
      <c r="Y70" s="36"/>
    </row>
    <row r="71" spans="1:25" s="1" customFormat="1">
      <c r="A71" s="193"/>
      <c r="B71" s="196"/>
      <c r="C71" s="107"/>
      <c r="D71" s="115"/>
      <c r="E71" s="115"/>
      <c r="F71" s="10" t="s">
        <v>141</v>
      </c>
      <c r="G71" s="132"/>
      <c r="H71" s="132"/>
      <c r="I71" s="132"/>
      <c r="J71" s="57"/>
      <c r="K71" s="57"/>
      <c r="L71" s="210"/>
      <c r="M71" s="104"/>
      <c r="N71" s="210"/>
      <c r="P71" s="36" t="s">
        <v>179</v>
      </c>
      <c r="Q71" s="37">
        <f>COUNTIF(C5:C38,"〇")+COUNTIF(C35:C64,"〇")</f>
        <v>0</v>
      </c>
      <c r="R71" s="36" t="s">
        <v>180</v>
      </c>
      <c r="S71" s="37">
        <f>COUNTIF(C5:C34,"△")+COUNTIF(C39:C64,"△")</f>
        <v>0</v>
      </c>
      <c r="T71" s="36" t="s">
        <v>177</v>
      </c>
      <c r="U71" s="37">
        <f>COUNTIF(C5:C34,"×")+COUNTIF(C39:C64,"×")</f>
        <v>0</v>
      </c>
      <c r="V71" s="36" t="s">
        <v>178</v>
      </c>
      <c r="W71" s="38">
        <f>IF(Q71+S71+U71=0,0,ROUND((Q71+S71*0.5)/(Q71+S71+U71),3))</f>
        <v>0</v>
      </c>
      <c r="X71" s="36">
        <f>IF(W71="","",ROUND(W71*100,1))</f>
        <v>0</v>
      </c>
      <c r="Y71" s="39" t="str">
        <f>IF(X71&lt;60,"d",IF(X71&lt;80,"c",IF(X71&lt;90,"b","a")))</f>
        <v>d</v>
      </c>
    </row>
    <row r="72" spans="1:25" s="1" customFormat="1">
      <c r="A72" s="193"/>
      <c r="B72" s="196"/>
      <c r="C72" s="107"/>
      <c r="D72" s="115"/>
      <c r="E72" s="115"/>
      <c r="F72" s="10" t="s">
        <v>142</v>
      </c>
      <c r="G72" s="57"/>
      <c r="H72" s="57"/>
      <c r="I72" s="57"/>
      <c r="J72" s="57"/>
      <c r="K72" s="57"/>
      <c r="L72" s="210"/>
      <c r="M72" s="104"/>
      <c r="N72" s="210"/>
    </row>
    <row r="73" spans="1:25" s="1" customFormat="1">
      <c r="A73" s="193"/>
      <c r="B73" s="196"/>
      <c r="C73" s="107"/>
      <c r="D73" s="115"/>
      <c r="E73" s="115"/>
      <c r="F73" s="24" t="s">
        <v>878</v>
      </c>
      <c r="G73" s="57"/>
      <c r="H73" s="57"/>
      <c r="I73" s="57"/>
      <c r="J73" s="57"/>
      <c r="K73" s="57"/>
      <c r="L73" s="210"/>
      <c r="M73" s="104"/>
      <c r="N73" s="210"/>
    </row>
    <row r="74" spans="1:25" s="1" customFormat="1">
      <c r="A74" s="193"/>
      <c r="B74" s="196"/>
      <c r="C74" s="107"/>
      <c r="D74" s="115"/>
      <c r="E74" s="115"/>
      <c r="F74" s="10" t="s">
        <v>879</v>
      </c>
      <c r="G74" s="57"/>
      <c r="H74" s="57"/>
      <c r="I74" s="57"/>
      <c r="J74" s="57"/>
      <c r="K74" s="57"/>
      <c r="L74" s="210"/>
      <c r="M74" s="104"/>
      <c r="N74" s="210"/>
    </row>
    <row r="75" spans="1:25" s="1" customFormat="1">
      <c r="A75" s="193"/>
      <c r="B75" s="196"/>
      <c r="C75" s="107"/>
      <c r="D75" s="115"/>
      <c r="E75" s="115"/>
      <c r="F75" s="10" t="str">
        <f>"評価値＝(　"&amp;TEXT(Q71+S71*0.5,"0.0")&amp;"　)評価数／(　"&amp;TEXT(Q71+S71+U71,"0.0")&amp;"　)対象評価項目数＝（　"&amp;TEXT(X71,0)&amp;"　）％"</f>
        <v>評価値＝(　0.0　)評価数／(　0.0　)対象評価項目数＝（　0　）％</v>
      </c>
      <c r="G75" s="132"/>
      <c r="H75" s="132"/>
      <c r="I75" s="132"/>
      <c r="J75" s="57"/>
      <c r="K75" s="57"/>
      <c r="L75" s="210"/>
      <c r="M75" s="104"/>
      <c r="N75" s="210"/>
    </row>
    <row r="76" spans="1:25" s="1" customFormat="1">
      <c r="A76" s="193"/>
      <c r="B76" s="196"/>
      <c r="C76" s="107"/>
      <c r="D76" s="115"/>
      <c r="E76" s="115"/>
      <c r="F76" s="10" t="s">
        <v>21</v>
      </c>
      <c r="G76" s="132"/>
      <c r="H76" s="132"/>
      <c r="I76" s="132"/>
      <c r="J76" s="57"/>
      <c r="K76" s="57"/>
      <c r="L76" s="210"/>
      <c r="M76" s="104"/>
      <c r="N76" s="210"/>
    </row>
    <row r="77" spans="1:25" s="1" customFormat="1">
      <c r="A77" s="193"/>
      <c r="B77" s="196"/>
      <c r="C77" s="107"/>
      <c r="D77" s="115"/>
      <c r="E77" s="115"/>
      <c r="F77" s="10" t="s">
        <v>848</v>
      </c>
      <c r="G77" s="132"/>
      <c r="H77" s="132"/>
      <c r="I77" s="132"/>
      <c r="J77" s="57"/>
      <c r="K77" s="34"/>
      <c r="L77" s="210"/>
      <c r="M77" s="104"/>
      <c r="N77" s="210"/>
    </row>
    <row r="78" spans="1:25" s="1" customFormat="1">
      <c r="A78" s="198" t="s">
        <v>11</v>
      </c>
      <c r="B78" s="196"/>
      <c r="C78" s="107"/>
      <c r="D78" s="115"/>
      <c r="E78" s="115"/>
      <c r="F78" s="10" t="s">
        <v>849</v>
      </c>
      <c r="G78" s="132"/>
      <c r="H78" s="132"/>
      <c r="I78" s="132"/>
      <c r="J78" s="57"/>
      <c r="K78" s="57"/>
      <c r="L78" s="210"/>
      <c r="M78" s="104"/>
      <c r="N78" s="210"/>
    </row>
    <row r="79" spans="1:25" s="1" customFormat="1">
      <c r="A79" s="198"/>
      <c r="B79" s="196"/>
      <c r="C79" s="107"/>
      <c r="D79" s="115"/>
      <c r="E79" s="115"/>
      <c r="F79" s="10" t="s">
        <v>850</v>
      </c>
      <c r="G79" s="128"/>
      <c r="H79" s="128"/>
      <c r="I79" s="128"/>
      <c r="J79" s="34"/>
      <c r="K79" s="57"/>
      <c r="L79" s="210"/>
      <c r="M79" s="104"/>
      <c r="N79" s="210"/>
    </row>
    <row r="80" spans="1:25" s="1" customFormat="1">
      <c r="A80" s="198"/>
      <c r="B80" s="196"/>
      <c r="C80" s="107"/>
      <c r="D80" s="115"/>
      <c r="E80" s="115"/>
      <c r="F80" s="10"/>
      <c r="G80" s="132"/>
      <c r="H80" s="132"/>
      <c r="I80" s="132"/>
      <c r="J80" s="57"/>
      <c r="K80" s="57"/>
      <c r="L80" s="210"/>
      <c r="M80" s="104"/>
      <c r="N80" s="210"/>
    </row>
    <row r="81" spans="1:14" s="1" customFormat="1">
      <c r="A81" s="198"/>
      <c r="B81" s="196"/>
      <c r="C81" s="107"/>
      <c r="D81" s="115"/>
      <c r="E81" s="115"/>
      <c r="F81" s="10"/>
      <c r="G81" s="108"/>
      <c r="H81" s="108"/>
      <c r="I81" s="108"/>
      <c r="J81" s="57"/>
      <c r="K81" s="57"/>
      <c r="L81" s="210"/>
      <c r="M81" s="104"/>
      <c r="N81" s="210"/>
    </row>
    <row r="82" spans="1:14" s="1" customFormat="1">
      <c r="A82" s="198"/>
      <c r="B82" s="196"/>
      <c r="C82" s="107"/>
      <c r="D82" s="115"/>
      <c r="E82" s="115"/>
      <c r="F82" s="10"/>
      <c r="G82" s="108"/>
      <c r="H82" s="108"/>
      <c r="I82" s="108"/>
      <c r="J82" s="57"/>
      <c r="K82" s="57"/>
      <c r="L82" s="210"/>
      <c r="M82" s="104"/>
      <c r="N82" s="210"/>
    </row>
    <row r="83" spans="1:14" s="1" customFormat="1">
      <c r="A83" s="198"/>
      <c r="B83" s="196"/>
      <c r="C83" s="107"/>
      <c r="D83" s="115"/>
      <c r="E83" s="115"/>
      <c r="F83" s="24"/>
      <c r="G83" s="108"/>
      <c r="H83" s="108"/>
      <c r="I83" s="108"/>
      <c r="J83" s="57"/>
      <c r="K83" s="57"/>
      <c r="L83" s="210"/>
      <c r="M83" s="104"/>
      <c r="N83" s="210"/>
    </row>
    <row r="84" spans="1:14" s="1" customFormat="1">
      <c r="A84" s="198"/>
      <c r="B84" s="196"/>
      <c r="C84" s="107"/>
      <c r="D84" s="115"/>
      <c r="E84" s="115"/>
      <c r="F84" s="10"/>
      <c r="G84" s="108"/>
      <c r="H84" s="108"/>
      <c r="I84" s="108"/>
      <c r="J84" s="57"/>
      <c r="K84" s="57"/>
      <c r="L84" s="210"/>
      <c r="M84" s="104"/>
      <c r="N84" s="210"/>
    </row>
    <row r="85" spans="1:14" s="1" customFormat="1">
      <c r="A85" s="198"/>
      <c r="B85" s="196"/>
      <c r="C85" s="107"/>
      <c r="D85" s="115"/>
      <c r="E85" s="115"/>
      <c r="F85" s="10"/>
      <c r="G85" s="108"/>
      <c r="H85" s="108"/>
      <c r="I85" s="108"/>
      <c r="J85" s="57"/>
      <c r="K85" s="57"/>
      <c r="L85" s="210"/>
      <c r="M85" s="104"/>
      <c r="N85" s="210"/>
    </row>
    <row r="86" spans="1:14" s="1" customFormat="1">
      <c r="A86" s="198"/>
      <c r="B86" s="196"/>
      <c r="C86" s="107"/>
      <c r="D86" s="115"/>
      <c r="E86" s="115"/>
      <c r="F86" s="10"/>
      <c r="G86" s="108"/>
      <c r="H86" s="108"/>
      <c r="I86" s="108"/>
      <c r="J86" s="57"/>
      <c r="K86" s="57"/>
      <c r="L86" s="210"/>
      <c r="M86" s="104"/>
      <c r="N86" s="210"/>
    </row>
    <row r="87" spans="1:14" s="1" customFormat="1">
      <c r="A87" s="198"/>
      <c r="B87" s="196"/>
      <c r="C87" s="107"/>
      <c r="D87" s="115"/>
      <c r="E87" s="115"/>
      <c r="F87" s="10"/>
      <c r="G87" s="108"/>
      <c r="H87" s="108"/>
      <c r="I87" s="108"/>
      <c r="J87" s="57"/>
      <c r="K87" s="57"/>
      <c r="L87" s="210"/>
      <c r="M87" s="104"/>
      <c r="N87" s="210"/>
    </row>
    <row r="88" spans="1:14" s="1" customFormat="1">
      <c r="A88" s="198"/>
      <c r="B88" s="196"/>
      <c r="C88" s="107"/>
      <c r="D88" s="115"/>
      <c r="E88" s="115"/>
      <c r="F88" s="10"/>
      <c r="G88" s="108"/>
      <c r="H88" s="108"/>
      <c r="I88" s="108"/>
      <c r="J88" s="57"/>
      <c r="K88" s="57"/>
      <c r="L88" s="210"/>
      <c r="M88" s="104"/>
      <c r="N88" s="210"/>
    </row>
    <row r="89" spans="1:14" s="1" customFormat="1">
      <c r="A89" s="198"/>
      <c r="B89" s="196"/>
      <c r="C89" s="107"/>
      <c r="D89" s="115"/>
      <c r="E89" s="115"/>
      <c r="F89" s="10"/>
      <c r="G89" s="108"/>
      <c r="H89" s="108"/>
      <c r="I89" s="108"/>
      <c r="J89" s="57"/>
      <c r="K89" s="57"/>
      <c r="L89" s="210"/>
      <c r="M89" s="104"/>
      <c r="N89" s="210"/>
    </row>
    <row r="90" spans="1:14" s="1" customFormat="1">
      <c r="A90" s="212"/>
      <c r="B90" s="197"/>
      <c r="C90" s="111"/>
      <c r="D90" s="112"/>
      <c r="E90" s="112"/>
      <c r="F90" s="25"/>
      <c r="G90" s="109"/>
      <c r="H90" s="109"/>
      <c r="I90" s="109"/>
      <c r="J90" s="109"/>
      <c r="K90" s="144"/>
      <c r="L90" s="211"/>
      <c r="M90" s="105"/>
      <c r="N90" s="211"/>
    </row>
  </sheetData>
  <mergeCells count="43">
    <mergeCell ref="A38:A50"/>
    <mergeCell ref="B38:B64"/>
    <mergeCell ref="L38:L41"/>
    <mergeCell ref="K3:L3"/>
    <mergeCell ref="M3:N3"/>
    <mergeCell ref="A4:A17"/>
    <mergeCell ref="B4:B34"/>
    <mergeCell ref="L4:L7"/>
    <mergeCell ref="N4:N7"/>
    <mergeCell ref="L9:L34"/>
    <mergeCell ref="N9:N34"/>
    <mergeCell ref="A18:A34"/>
    <mergeCell ref="C3:G3"/>
    <mergeCell ref="N38:N41"/>
    <mergeCell ref="L42:L64"/>
    <mergeCell ref="N42:N64"/>
    <mergeCell ref="K37:L37"/>
    <mergeCell ref="A78:A90"/>
    <mergeCell ref="A51:A64"/>
    <mergeCell ref="K67:L67"/>
    <mergeCell ref="M67:N67"/>
    <mergeCell ref="A68:A77"/>
    <mergeCell ref="B68:B90"/>
    <mergeCell ref="L68:L71"/>
    <mergeCell ref="N68:N71"/>
    <mergeCell ref="L72:L90"/>
    <mergeCell ref="N72:N90"/>
    <mergeCell ref="D44:J45"/>
    <mergeCell ref="M37:N37"/>
    <mergeCell ref="H3:I3"/>
    <mergeCell ref="C37:G37"/>
    <mergeCell ref="H37:I37"/>
    <mergeCell ref="C67:G67"/>
    <mergeCell ref="H67:I67"/>
    <mergeCell ref="D7:J8"/>
    <mergeCell ref="D9:J10"/>
    <mergeCell ref="D11:J12"/>
    <mergeCell ref="D13:J14"/>
    <mergeCell ref="D19:J20"/>
    <mergeCell ref="D21:J22"/>
    <mergeCell ref="D28:J29"/>
    <mergeCell ref="D31:J32"/>
    <mergeCell ref="D33:J34"/>
  </mergeCells>
  <phoneticPr fontId="1"/>
  <dataValidations count="2">
    <dataValidation type="list" allowBlank="1" showInputMessage="1" showErrorMessage="1" sqref="M9 M4">
      <formula1>"・,〇"</formula1>
    </dataValidation>
    <dataValidation type="list" allowBlank="1" showInputMessage="1" showErrorMessage="1" sqref="C7 C9 C11 C13 C15:C19 C21 C23:C28 C30:C31 C33 C39:C44 C46:C47 C49:C55 C57 C59:C62">
      <formula1>"・,〇,×"</formula1>
    </dataValidation>
  </dataValidations>
  <pageMargins left="0.7" right="0.7" top="0.75" bottom="0.75" header="0.3" footer="0.3"/>
  <pageSetup paperSize="9" scale="99" orientation="landscape" r:id="rId1"/>
  <rowBreaks count="1" manualBreakCount="1">
    <brk id="6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03品質一覧表</vt:lpstr>
      <vt:lpstr>⓷</vt:lpstr>
      <vt:lpstr>④</vt:lpstr>
      <vt:lpstr>⑤</vt:lpstr>
      <vt:lpstr>⑥</vt:lpstr>
      <vt:lpstr>⑦</vt:lpstr>
      <vt:lpstr>⑧</vt:lpstr>
      <vt:lpstr>⑨</vt:lpstr>
      <vt:lpstr>⑩</vt:lpstr>
      <vt:lpstr>⑪</vt:lpstr>
      <vt:lpstr>⑫</vt:lpstr>
      <vt:lpstr>⑬</vt:lpstr>
      <vt:lpstr>⑭</vt:lpstr>
      <vt:lpstr>⑮</vt:lpstr>
      <vt:lpstr>⑯</vt:lpstr>
      <vt:lpstr>⑰</vt:lpstr>
      <vt:lpstr>⑱</vt:lpstr>
      <vt:lpstr>⑲</vt:lpstr>
      <vt:lpstr>⑳</vt:lpstr>
      <vt:lpstr>㉑</vt:lpstr>
      <vt:lpstr>㉒</vt:lpstr>
      <vt:lpstr>㉓</vt:lpstr>
      <vt:lpstr>㉔</vt:lpstr>
      <vt:lpstr>㉕</vt:lpstr>
      <vt:lpstr>㉖</vt:lpstr>
      <vt:lpstr>'03品質一覧表'!Print_Area</vt:lpstr>
      <vt:lpstr>'⓷'!Print_Area</vt:lpstr>
      <vt:lpstr>④!Print_Area</vt:lpstr>
      <vt:lpstr>⑤!Print_Area</vt:lpstr>
      <vt:lpstr>⑥!Print_Area</vt:lpstr>
      <vt:lpstr>⑦!Print_Area</vt:lpstr>
      <vt:lpstr>⑧!Print_Area</vt:lpstr>
      <vt:lpstr>⑨!Print_Area</vt:lpstr>
      <vt:lpstr>⑩!Print_Area</vt:lpstr>
      <vt:lpstr>⑪!Print_Area</vt:lpstr>
      <vt:lpstr>⑫!Print_Area</vt:lpstr>
      <vt:lpstr>⑬!Print_Area</vt:lpstr>
      <vt:lpstr>⑭!Print_Area</vt:lpstr>
      <vt:lpstr>⑮!Print_Area</vt:lpstr>
      <vt:lpstr>⑯!Print_Area</vt:lpstr>
      <vt:lpstr>⑰!Print_Area</vt:lpstr>
      <vt:lpstr>⑱!Print_Area</vt:lpstr>
      <vt:lpstr>⑲!Print_Area</vt:lpstr>
      <vt:lpstr>⑳!Print_Area</vt:lpstr>
      <vt:lpstr>'㉑'!Print_Area</vt:lpstr>
      <vt:lpstr>'㉒'!Print_Area</vt:lpstr>
      <vt:lpstr>'㉓'!Print_Area</vt:lpstr>
      <vt:lpstr>'㉔'!Print_Area</vt:lpstr>
      <vt:lpstr>'㉕'!Print_Area</vt:lpstr>
      <vt:lpstr>'㉖'!Print_Area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ichiwara tetsuichi</dc:creator>
  <cp:lastModifiedBy>watanabe tomokazu</cp:lastModifiedBy>
  <cp:lastPrinted>2025-02-20T06:27:53Z</cp:lastPrinted>
  <dcterms:created xsi:type="dcterms:W3CDTF">2019-03-25T02:28:46Z</dcterms:created>
  <dcterms:modified xsi:type="dcterms:W3CDTF">2025-02-21T05:32:24Z</dcterms:modified>
</cp:coreProperties>
</file>