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olive\契約検査課$\検査係\35 工事成績評定見直し\R7.4～_成績評定（土木・港湾）（週休2日適用工事）\"/>
    </mc:Choice>
  </mc:AlternateContent>
  <bookViews>
    <workbookView xWindow="0" yWindow="0" windowWidth="14355" windowHeight="7965" tabRatio="736"/>
  </bookViews>
  <sheets>
    <sheet name="品質②一覧 (2)" sheetId="37" r:id="rId1"/>
    <sheet name="別３-26-1" sheetId="4" r:id="rId2"/>
    <sheet name="別3-26-2" sheetId="5" r:id="rId3"/>
    <sheet name="別3-26-3" sheetId="6" r:id="rId4"/>
    <sheet name="別3-26-4" sheetId="7" r:id="rId5"/>
    <sheet name="別3-26-5" sheetId="8" r:id="rId6"/>
    <sheet name="別3-26-6" sheetId="9" r:id="rId7"/>
    <sheet name="別3-26-7" sheetId="10" r:id="rId8"/>
    <sheet name="別3-26-8" sheetId="11" r:id="rId9"/>
    <sheet name="別3-26-9" sheetId="12" r:id="rId10"/>
    <sheet name="別3-26-10" sheetId="13" r:id="rId11"/>
    <sheet name="別3-26-11" sheetId="15" r:id="rId12"/>
    <sheet name="別3-26-12" sheetId="16" r:id="rId13"/>
    <sheet name="別3-26-13" sheetId="17" r:id="rId14"/>
    <sheet name="別3-26-14" sheetId="18" r:id="rId15"/>
    <sheet name="別3-26-15" sheetId="19" r:id="rId16"/>
    <sheet name="別3-26-16" sheetId="20" r:id="rId17"/>
    <sheet name="別3-26-17" sheetId="21" r:id="rId18"/>
    <sheet name="別3-26-18" sheetId="22" r:id="rId19"/>
    <sheet name="別3-26-19" sheetId="23" r:id="rId20"/>
    <sheet name="別3-26-20" sheetId="24" r:id="rId21"/>
    <sheet name="別3-26-21" sheetId="25" r:id="rId22"/>
    <sheet name="別3-26-22" sheetId="26" r:id="rId23"/>
    <sheet name="別3-26-23" sheetId="27" r:id="rId24"/>
    <sheet name="別3-26-24" sheetId="28" r:id="rId25"/>
    <sheet name="別3-26-25" sheetId="29" r:id="rId26"/>
    <sheet name="別3-26-26" sheetId="30" r:id="rId27"/>
    <sheet name="別3-26-27" sheetId="31" r:id="rId28"/>
    <sheet name="別3-26-28" sheetId="32" r:id="rId29"/>
    <sheet name="別3-26-29" sheetId="33" r:id="rId30"/>
    <sheet name="別3-26-30" sheetId="34" r:id="rId31"/>
    <sheet name="別3-26-31" sheetId="14" r:id="rId32"/>
    <sheet name="別3-26-32" sheetId="35" r:id="rId33"/>
    <sheet name="別3-26-33" sheetId="36" r:id="rId34"/>
  </sheets>
  <definedNames>
    <definedName name="_xlnm.Print_Area" localSheetId="0">'品質②一覧 (2)'!$A$1:$R$32</definedName>
    <definedName name="_xlnm.Print_Area" localSheetId="1">'別３-26-1'!$A$1:$M$124</definedName>
    <definedName name="_xlnm.Print_Area" localSheetId="10">'別3-26-10'!$A$1:$M$64</definedName>
    <definedName name="_xlnm.Print_Area" localSheetId="11">'別3-26-11'!$A$1:$M$62</definedName>
    <definedName name="_xlnm.Print_Area" localSheetId="12">'別3-26-12'!$A$1:$M$29</definedName>
    <definedName name="_xlnm.Print_Area" localSheetId="13">'別3-26-13'!$A$1:$M$26</definedName>
    <definedName name="_xlnm.Print_Area" localSheetId="14">'別3-26-14'!$A$1:$M$61</definedName>
    <definedName name="_xlnm.Print_Area" localSheetId="15">'別3-26-15'!$A$1:$M$59</definedName>
    <definedName name="_xlnm.Print_Area" localSheetId="16">'別3-26-16'!$A$1:$M$92</definedName>
    <definedName name="_xlnm.Print_Area" localSheetId="17">'別3-26-17'!$A$1:$M$27</definedName>
    <definedName name="_xlnm.Print_Area" localSheetId="18">'別3-26-18'!$A$1:$M$57</definedName>
    <definedName name="_xlnm.Print_Area" localSheetId="19">'別3-26-19'!$A$1:$M$61</definedName>
    <definedName name="_xlnm.Print_Area" localSheetId="2">'別3-26-2'!$A$1:$M$54</definedName>
    <definedName name="_xlnm.Print_Area" localSheetId="20">'別3-26-20'!$A$1:$M$58</definedName>
    <definedName name="_xlnm.Print_Area" localSheetId="21">'別3-26-21'!$A$1:$M$28</definedName>
    <definedName name="_xlnm.Print_Area" localSheetId="22">'別3-26-22'!$A$1:$M$26</definedName>
    <definedName name="_xlnm.Print_Area" localSheetId="23">'別3-26-23'!$A$1:$M$60</definedName>
    <definedName name="_xlnm.Print_Area" localSheetId="24">'別3-26-24'!$A$1:$M$25</definedName>
    <definedName name="_xlnm.Print_Area" localSheetId="25">'別3-26-25'!$A$1:$M$58</definedName>
    <definedName name="_xlnm.Print_Area" localSheetId="26">'別3-26-26'!$A$1:$M$62</definedName>
    <definedName name="_xlnm.Print_Area" localSheetId="27">'別3-26-27'!$A$1:$M$29</definedName>
    <definedName name="_xlnm.Print_Area" localSheetId="28">'別3-26-28'!$A$1:$M$28</definedName>
    <definedName name="_xlnm.Print_Area" localSheetId="29">'別3-26-29'!$A$1:$M$29</definedName>
    <definedName name="_xlnm.Print_Area" localSheetId="3">'別3-26-3'!$A$1:$M$29</definedName>
    <definedName name="_xlnm.Print_Area" localSheetId="30">'別3-26-30'!$A$1:$M$28</definedName>
    <definedName name="_xlnm.Print_Area" localSheetId="31">'別3-26-31'!$A$1:$M$29</definedName>
    <definedName name="_xlnm.Print_Area" localSheetId="32">'別3-26-32'!$A$1:$M$59</definedName>
    <definedName name="_xlnm.Print_Area" localSheetId="33">'別3-26-33'!$A$1:$M$56</definedName>
    <definedName name="_xlnm.Print_Area" localSheetId="4">'別3-26-4'!$A$1:$M$27</definedName>
    <definedName name="_xlnm.Print_Area" localSheetId="5">'別3-26-5'!$A$1:$M$59</definedName>
    <definedName name="_xlnm.Print_Area" localSheetId="6">'別3-26-6'!$A$1:$M$52</definedName>
    <definedName name="_xlnm.Print_Area" localSheetId="7">'別3-26-7'!$A$1:$M$60</definedName>
    <definedName name="_xlnm.Print_Area" localSheetId="8">'別3-26-8'!$A$1:$M$54</definedName>
    <definedName name="_xlnm.Print_Area" localSheetId="9">'別3-26-9'!$A$1:$M$29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37" l="1"/>
  <c r="Q24" i="37"/>
  <c r="R25" i="37" s="1"/>
  <c r="Q22" i="37"/>
  <c r="R23" i="37" s="1"/>
  <c r="Q20" i="37"/>
  <c r="R21" i="37" s="1"/>
  <c r="Q18" i="37"/>
  <c r="R19" i="37" s="1"/>
  <c r="Q16" i="37"/>
  <c r="R17" i="37" s="1"/>
  <c r="Q14" i="37"/>
  <c r="R15" i="37" s="1"/>
  <c r="Q12" i="37"/>
  <c r="R13" i="37" s="1"/>
  <c r="Q10" i="37"/>
  <c r="R11" i="37" s="1"/>
  <c r="Q8" i="37"/>
  <c r="Q9" i="37" s="1"/>
  <c r="Q6" i="37"/>
  <c r="Q4" i="37"/>
  <c r="R5" i="37" s="1"/>
  <c r="K24" i="37"/>
  <c r="K22" i="37"/>
  <c r="K23" i="37" s="1"/>
  <c r="K20" i="37"/>
  <c r="K21" i="37" s="1"/>
  <c r="K18" i="37"/>
  <c r="K16" i="37"/>
  <c r="L17" i="37" s="1"/>
  <c r="K14" i="37"/>
  <c r="K12" i="37"/>
  <c r="L13" i="37" s="1"/>
  <c r="K10" i="37"/>
  <c r="L11" i="37" s="1"/>
  <c r="K8" i="37"/>
  <c r="L9" i="37" s="1"/>
  <c r="K6" i="37"/>
  <c r="K4" i="37"/>
  <c r="L5" i="37" s="1"/>
  <c r="E24" i="37"/>
  <c r="F25" i="37" s="1"/>
  <c r="E22" i="37"/>
  <c r="F23" i="37" s="1"/>
  <c r="E20" i="37"/>
  <c r="E18" i="37"/>
  <c r="E19" i="37" s="1"/>
  <c r="E16" i="37"/>
  <c r="E14" i="37"/>
  <c r="F15" i="37" s="1"/>
  <c r="Q25" i="37" l="1"/>
  <c r="Q23" i="37"/>
  <c r="Q21" i="37"/>
  <c r="Q19" i="37"/>
  <c r="Q17" i="37"/>
  <c r="Q15" i="37"/>
  <c r="Q13" i="37"/>
  <c r="Q11" i="37"/>
  <c r="R9" i="37"/>
  <c r="Q7" i="37"/>
  <c r="R7" i="37"/>
  <c r="Q5" i="37"/>
  <c r="L25" i="37"/>
  <c r="K25" i="37"/>
  <c r="L23" i="37"/>
  <c r="L21" i="37"/>
  <c r="L19" i="37"/>
  <c r="K19" i="37"/>
  <c r="K17" i="37"/>
  <c r="L15" i="37"/>
  <c r="K15" i="37"/>
  <c r="K13" i="37"/>
  <c r="K11" i="37"/>
  <c r="L7" i="37"/>
  <c r="K7" i="37"/>
  <c r="K9" i="37"/>
  <c r="K5" i="37"/>
  <c r="E25" i="37"/>
  <c r="F17" i="37"/>
  <c r="E17" i="37"/>
  <c r="F19" i="37"/>
  <c r="F21" i="37"/>
  <c r="E21" i="37"/>
  <c r="E23" i="37"/>
  <c r="E15" i="37"/>
  <c r="M35" i="4"/>
  <c r="M32" i="36" l="1"/>
  <c r="M34" i="35"/>
  <c r="M34" i="29"/>
  <c r="M34" i="30"/>
  <c r="M33" i="27"/>
  <c r="M34" i="24"/>
  <c r="M34" i="23"/>
  <c r="M33" i="22"/>
  <c r="M35" i="20"/>
  <c r="M68" i="20"/>
  <c r="M35" i="19"/>
  <c r="M35" i="18"/>
  <c r="M34" i="15"/>
  <c r="M35" i="13"/>
  <c r="M30" i="11"/>
  <c r="M35" i="10"/>
  <c r="M29" i="9"/>
  <c r="M32" i="8"/>
  <c r="M30" i="5"/>
  <c r="M69" i="4"/>
  <c r="M100" i="4" s="1"/>
  <c r="T35" i="36" l="1"/>
  <c r="R35" i="36"/>
  <c r="P35" i="36"/>
  <c r="T46" i="35"/>
  <c r="R46" i="35"/>
  <c r="P46" i="35"/>
  <c r="V35" i="36" l="1"/>
  <c r="W35" i="36" s="1"/>
  <c r="E35" i="36" s="1"/>
  <c r="V46" i="35"/>
  <c r="W46" i="35" s="1"/>
  <c r="T17" i="34"/>
  <c r="R17" i="34"/>
  <c r="P17" i="34"/>
  <c r="T19" i="33"/>
  <c r="R19" i="33"/>
  <c r="P19" i="33"/>
  <c r="T16" i="32"/>
  <c r="R16" i="32"/>
  <c r="P16" i="32"/>
  <c r="T23" i="31"/>
  <c r="R23" i="31"/>
  <c r="P23" i="31"/>
  <c r="T56" i="30"/>
  <c r="R56" i="30"/>
  <c r="P56" i="30"/>
  <c r="T38" i="29"/>
  <c r="R38" i="29"/>
  <c r="P38" i="29"/>
  <c r="T15" i="28"/>
  <c r="R15" i="28"/>
  <c r="P15" i="28"/>
  <c r="T50" i="27"/>
  <c r="R50" i="27"/>
  <c r="P50" i="27"/>
  <c r="T18" i="26"/>
  <c r="R18" i="26"/>
  <c r="P18" i="26"/>
  <c r="T17" i="25"/>
  <c r="R17" i="25"/>
  <c r="P17" i="25"/>
  <c r="T38" i="24"/>
  <c r="R38" i="24"/>
  <c r="P38" i="24"/>
  <c r="V38" i="24" s="1"/>
  <c r="W38" i="24" s="1"/>
  <c r="T54" i="23"/>
  <c r="R54" i="23"/>
  <c r="P54" i="23"/>
  <c r="T36" i="22"/>
  <c r="R36" i="22"/>
  <c r="P36" i="22"/>
  <c r="T15" i="21"/>
  <c r="R15" i="21"/>
  <c r="P15" i="21"/>
  <c r="T71" i="20"/>
  <c r="R71" i="20"/>
  <c r="P71" i="20"/>
  <c r="T49" i="19"/>
  <c r="R49" i="19"/>
  <c r="P49" i="19"/>
  <c r="T50" i="18"/>
  <c r="R50" i="18"/>
  <c r="P50" i="18"/>
  <c r="T13" i="17"/>
  <c r="R13" i="17"/>
  <c r="P13" i="17"/>
  <c r="T21" i="16"/>
  <c r="R21" i="16"/>
  <c r="P21" i="16"/>
  <c r="T57" i="15"/>
  <c r="R57" i="15"/>
  <c r="P57" i="15"/>
  <c r="T24" i="14"/>
  <c r="R24" i="14"/>
  <c r="P24" i="14"/>
  <c r="T59" i="13"/>
  <c r="R59" i="13"/>
  <c r="P59" i="13"/>
  <c r="T18" i="12"/>
  <c r="R18" i="12"/>
  <c r="P18" i="12"/>
  <c r="T33" i="11"/>
  <c r="R33" i="11"/>
  <c r="P33" i="11"/>
  <c r="T53" i="10"/>
  <c r="R53" i="10"/>
  <c r="P53" i="10"/>
  <c r="T32" i="9"/>
  <c r="R32" i="9"/>
  <c r="P32" i="9"/>
  <c r="T51" i="8"/>
  <c r="R51" i="8"/>
  <c r="P51" i="8"/>
  <c r="T19" i="7"/>
  <c r="R19" i="7"/>
  <c r="P19" i="7"/>
  <c r="T23" i="6"/>
  <c r="R23" i="6"/>
  <c r="P23" i="6"/>
  <c r="T33" i="5"/>
  <c r="R33" i="5"/>
  <c r="P33" i="5"/>
  <c r="V3" i="5"/>
  <c r="T103" i="4"/>
  <c r="R103" i="4"/>
  <c r="P103" i="4"/>
  <c r="V56" i="30" l="1"/>
  <c r="W56" i="30" s="1"/>
  <c r="X56" i="30" s="1"/>
  <c r="O3" i="30" s="1"/>
  <c r="X38" i="24"/>
  <c r="O3" i="24" s="1"/>
  <c r="X35" i="36"/>
  <c r="O3" i="36" s="1"/>
  <c r="V3" i="36" s="1"/>
  <c r="X46" i="35"/>
  <c r="O3" i="35" s="1"/>
  <c r="R3" i="35" s="1"/>
  <c r="E46" i="35"/>
  <c r="V17" i="34"/>
  <c r="W17" i="34" s="1"/>
  <c r="X17" i="34" s="1"/>
  <c r="O3" i="34" s="1"/>
  <c r="P3" i="34" s="1"/>
  <c r="V16" i="32"/>
  <c r="W16" i="32" s="1"/>
  <c r="X16" i="32" s="1"/>
  <c r="O3" i="32" s="1"/>
  <c r="V15" i="28"/>
  <c r="W15" i="28" s="1"/>
  <c r="X15" i="28" s="1"/>
  <c r="O3" i="28" s="1"/>
  <c r="V54" i="23"/>
  <c r="W54" i="23" s="1"/>
  <c r="E54" i="23" s="1"/>
  <c r="V15" i="21"/>
  <c r="W15" i="21" s="1"/>
  <c r="X15" i="21" s="1"/>
  <c r="O3" i="21" s="1"/>
  <c r="V49" i="19"/>
  <c r="W49" i="19" s="1"/>
  <c r="X49" i="19" s="1"/>
  <c r="O3" i="19" s="1"/>
  <c r="V57" i="15"/>
  <c r="W57" i="15" s="1"/>
  <c r="E57" i="15" s="1"/>
  <c r="V18" i="12"/>
  <c r="W18" i="12" s="1"/>
  <c r="V23" i="6"/>
  <c r="W23" i="6" s="1"/>
  <c r="X23" i="6" s="1"/>
  <c r="O3" i="6" s="1"/>
  <c r="V38" i="29"/>
  <c r="W38" i="29" s="1"/>
  <c r="V24" i="14"/>
  <c r="W24" i="14" s="1"/>
  <c r="E24" i="14" s="1"/>
  <c r="V19" i="33"/>
  <c r="W19" i="33" s="1"/>
  <c r="E19" i="33" s="1"/>
  <c r="V23" i="31"/>
  <c r="W23" i="31" s="1"/>
  <c r="E23" i="31" s="1"/>
  <c r="E56" i="30"/>
  <c r="V18" i="26"/>
  <c r="W18" i="26" s="1"/>
  <c r="E18" i="26" s="1"/>
  <c r="V50" i="27"/>
  <c r="W50" i="27" s="1"/>
  <c r="V17" i="25"/>
  <c r="W17" i="25" s="1"/>
  <c r="E38" i="24"/>
  <c r="V36" i="22"/>
  <c r="W36" i="22" s="1"/>
  <c r="V71" i="20"/>
  <c r="W71" i="20" s="1"/>
  <c r="V50" i="18"/>
  <c r="W50" i="18" s="1"/>
  <c r="E36" i="22"/>
  <c r="V13" i="17"/>
  <c r="W13" i="17" s="1"/>
  <c r="V21" i="16"/>
  <c r="W21" i="16" s="1"/>
  <c r="E21" i="16" s="1"/>
  <c r="V59" i="13"/>
  <c r="W59" i="13" s="1"/>
  <c r="V33" i="11"/>
  <c r="W33" i="11" s="1"/>
  <c r="E33" i="11" s="1"/>
  <c r="V53" i="10"/>
  <c r="W53" i="10" s="1"/>
  <c r="X53" i="10" s="1"/>
  <c r="O3" i="10" s="1"/>
  <c r="V32" i="9"/>
  <c r="W32" i="9" s="1"/>
  <c r="E32" i="9" s="1"/>
  <c r="V51" i="8"/>
  <c r="W51" i="8" s="1"/>
  <c r="E51" i="8" s="1"/>
  <c r="E18" i="12"/>
  <c r="V19" i="7"/>
  <c r="W19" i="7" s="1"/>
  <c r="E19" i="7" s="1"/>
  <c r="V33" i="5"/>
  <c r="W33" i="5" s="1"/>
  <c r="E33" i="5" s="1"/>
  <c r="V103" i="4"/>
  <c r="W103" i="4" s="1"/>
  <c r="X103" i="4" s="1"/>
  <c r="O3" i="4" s="1"/>
  <c r="E16" i="32" l="1"/>
  <c r="U3" i="30"/>
  <c r="Q3" i="30"/>
  <c r="T3" i="30"/>
  <c r="S3" i="30"/>
  <c r="V3" i="30"/>
  <c r="R3" i="30"/>
  <c r="P3" i="30"/>
  <c r="E15" i="28"/>
  <c r="Q3" i="24"/>
  <c r="V3" i="24"/>
  <c r="R3" i="24"/>
  <c r="U3" i="24"/>
  <c r="S3" i="24"/>
  <c r="P3" i="24"/>
  <c r="T3" i="24"/>
  <c r="X36" i="22"/>
  <c r="O3" i="22" s="1"/>
  <c r="S3" i="22" s="1"/>
  <c r="E15" i="21"/>
  <c r="E49" i="19"/>
  <c r="Q3" i="36"/>
  <c r="T3" i="36"/>
  <c r="R3" i="36"/>
  <c r="P3" i="36"/>
  <c r="S3" i="36"/>
  <c r="U3" i="36"/>
  <c r="Q3" i="35"/>
  <c r="T3" i="35"/>
  <c r="P3" i="35"/>
  <c r="V3" i="35"/>
  <c r="S3" i="35"/>
  <c r="U3" i="35"/>
  <c r="X24" i="14"/>
  <c r="O3" i="14" s="1"/>
  <c r="R3" i="14" s="1"/>
  <c r="E17" i="34"/>
  <c r="S3" i="34"/>
  <c r="R3" i="34"/>
  <c r="Q3" i="34"/>
  <c r="T3" i="34"/>
  <c r="V3" i="34"/>
  <c r="U3" i="34"/>
  <c r="X19" i="33"/>
  <c r="O3" i="33" s="1"/>
  <c r="R3" i="33" s="1"/>
  <c r="U3" i="32"/>
  <c r="S3" i="32"/>
  <c r="Q3" i="32"/>
  <c r="V3" i="32"/>
  <c r="T3" i="32"/>
  <c r="R3" i="32"/>
  <c r="P3" i="32"/>
  <c r="X23" i="31"/>
  <c r="O3" i="31" s="1"/>
  <c r="X38" i="29"/>
  <c r="O3" i="29" s="1"/>
  <c r="E38" i="29"/>
  <c r="U3" i="28"/>
  <c r="V3" i="28"/>
  <c r="Q3" i="28"/>
  <c r="R3" i="28"/>
  <c r="T3" i="28"/>
  <c r="S3" i="28"/>
  <c r="P3" i="28"/>
  <c r="X50" i="27"/>
  <c r="O3" i="27" s="1"/>
  <c r="X18" i="26"/>
  <c r="O3" i="26" s="1"/>
  <c r="Q3" i="26" s="1"/>
  <c r="X17" i="25"/>
  <c r="O3" i="25" s="1"/>
  <c r="X54" i="23"/>
  <c r="O3" i="23" s="1"/>
  <c r="X71" i="20"/>
  <c r="O3" i="20" s="1"/>
  <c r="U3" i="20" s="1"/>
  <c r="E71" i="20"/>
  <c r="T3" i="19"/>
  <c r="V3" i="19"/>
  <c r="P3" i="19"/>
  <c r="R3" i="19"/>
  <c r="U3" i="19"/>
  <c r="S3" i="19"/>
  <c r="Q3" i="19"/>
  <c r="X50" i="18"/>
  <c r="O3" i="18" s="1"/>
  <c r="E50" i="18"/>
  <c r="X13" i="17"/>
  <c r="O3" i="17" s="1"/>
  <c r="X21" i="16"/>
  <c r="O3" i="16" s="1"/>
  <c r="X57" i="15"/>
  <c r="O3" i="15" s="1"/>
  <c r="X59" i="13"/>
  <c r="O3" i="13" s="1"/>
  <c r="E59" i="13"/>
  <c r="X18" i="12"/>
  <c r="O3" i="12" s="1"/>
  <c r="X33" i="11"/>
  <c r="O3" i="11" s="1"/>
  <c r="E53" i="10"/>
  <c r="X32" i="9"/>
  <c r="O3" i="9" s="1"/>
  <c r="X51" i="8"/>
  <c r="O3" i="8" s="1"/>
  <c r="X19" i="7"/>
  <c r="O3" i="7" s="1"/>
  <c r="E23" i="6"/>
  <c r="E8" i="37"/>
  <c r="Q3" i="6"/>
  <c r="P3" i="6"/>
  <c r="V3" i="6"/>
  <c r="R3" i="6"/>
  <c r="U3" i="6"/>
  <c r="T3" i="6"/>
  <c r="S3" i="6"/>
  <c r="X33" i="5"/>
  <c r="O3" i="5" s="1"/>
  <c r="E6" i="37" s="1"/>
  <c r="E103" i="4"/>
  <c r="T3" i="4"/>
  <c r="E4" i="37"/>
  <c r="E50" i="27"/>
  <c r="E17" i="25"/>
  <c r="V3" i="21"/>
  <c r="R3" i="21"/>
  <c r="U3" i="21"/>
  <c r="Q3" i="21"/>
  <c r="S3" i="21"/>
  <c r="T3" i="21"/>
  <c r="P3" i="21"/>
  <c r="E13" i="17"/>
  <c r="V3" i="10"/>
  <c r="R3" i="10"/>
  <c r="U3" i="10"/>
  <c r="Q3" i="10"/>
  <c r="S3" i="10"/>
  <c r="T3" i="10"/>
  <c r="P3" i="10"/>
  <c r="V3" i="4"/>
  <c r="Q3" i="4"/>
  <c r="S3" i="4"/>
  <c r="U3" i="4"/>
  <c r="P3" i="4"/>
  <c r="R3" i="4"/>
  <c r="Q3" i="22" l="1"/>
  <c r="P3" i="22"/>
  <c r="V3" i="22"/>
  <c r="U3" i="22"/>
  <c r="T3" i="22"/>
  <c r="R3" i="22"/>
  <c r="R3" i="20"/>
  <c r="Q3" i="20"/>
  <c r="P3" i="20"/>
  <c r="Q3" i="14"/>
  <c r="U3" i="14"/>
  <c r="T3" i="14"/>
  <c r="S3" i="14"/>
  <c r="P3" i="14"/>
  <c r="V3" i="14"/>
  <c r="U3" i="33"/>
  <c r="P3" i="33"/>
  <c r="Q3" i="33"/>
  <c r="V3" i="33"/>
  <c r="S3" i="33"/>
  <c r="T3" i="33"/>
  <c r="U3" i="31"/>
  <c r="V3" i="31"/>
  <c r="Q3" i="31"/>
  <c r="R3" i="31"/>
  <c r="T3" i="31"/>
  <c r="S3" i="31"/>
  <c r="P3" i="31"/>
  <c r="P3" i="29"/>
  <c r="V3" i="29"/>
  <c r="R3" i="29"/>
  <c r="S3" i="29"/>
  <c r="T3" i="29"/>
  <c r="Q3" i="29"/>
  <c r="U3" i="29"/>
  <c r="V3" i="27"/>
  <c r="S3" i="27"/>
  <c r="R3" i="27"/>
  <c r="U3" i="27"/>
  <c r="T3" i="27"/>
  <c r="Q3" i="27"/>
  <c r="P3" i="27"/>
  <c r="T3" i="26"/>
  <c r="V3" i="26"/>
  <c r="R3" i="26"/>
  <c r="P3" i="26"/>
  <c r="S3" i="26"/>
  <c r="U3" i="26"/>
  <c r="T3" i="25"/>
  <c r="R3" i="25"/>
  <c r="U3" i="25"/>
  <c r="S3" i="25"/>
  <c r="P3" i="25"/>
  <c r="Q3" i="25"/>
  <c r="V3" i="25"/>
  <c r="P3" i="23"/>
  <c r="U3" i="23"/>
  <c r="S3" i="23"/>
  <c r="Q3" i="23"/>
  <c r="V3" i="23"/>
  <c r="T3" i="23"/>
  <c r="R3" i="23"/>
  <c r="V3" i="20"/>
  <c r="T3" i="20"/>
  <c r="S3" i="20"/>
  <c r="R3" i="18"/>
  <c r="P3" i="18"/>
  <c r="V3" i="18"/>
  <c r="T3" i="18"/>
  <c r="S3" i="18"/>
  <c r="Q3" i="18"/>
  <c r="U3" i="18"/>
  <c r="Q3" i="17"/>
  <c r="V3" i="17"/>
  <c r="T3" i="17"/>
  <c r="R3" i="17"/>
  <c r="P3" i="17"/>
  <c r="U3" i="17"/>
  <c r="S3" i="17"/>
  <c r="Q3" i="16"/>
  <c r="S3" i="16"/>
  <c r="P3" i="16"/>
  <c r="R3" i="16"/>
  <c r="U3" i="16"/>
  <c r="V3" i="16"/>
  <c r="T3" i="16"/>
  <c r="P3" i="15"/>
  <c r="R3" i="15"/>
  <c r="V3" i="15"/>
  <c r="U3" i="15"/>
  <c r="T3" i="15"/>
  <c r="Q3" i="15"/>
  <c r="S3" i="15"/>
  <c r="S3" i="13"/>
  <c r="U3" i="13"/>
  <c r="T3" i="13"/>
  <c r="P3" i="13"/>
  <c r="V3" i="13"/>
  <c r="R3" i="13"/>
  <c r="Q3" i="13"/>
  <c r="U3" i="12"/>
  <c r="T3" i="12"/>
  <c r="Q3" i="12"/>
  <c r="P3" i="12"/>
  <c r="V3" i="12"/>
  <c r="S3" i="12"/>
  <c r="R3" i="12"/>
  <c r="V3" i="11"/>
  <c r="T3" i="11"/>
  <c r="R3" i="11"/>
  <c r="U3" i="11"/>
  <c r="P3" i="11"/>
  <c r="S3" i="11"/>
  <c r="Q3" i="11"/>
  <c r="Q3" i="9"/>
  <c r="U3" i="9"/>
  <c r="V3" i="9"/>
  <c r="S3" i="9"/>
  <c r="T3" i="9"/>
  <c r="P3" i="9"/>
  <c r="R3" i="9"/>
  <c r="R3" i="8"/>
  <c r="V3" i="8"/>
  <c r="U3" i="8"/>
  <c r="E12" i="37"/>
  <c r="F13" i="37" s="1"/>
  <c r="S3" i="8"/>
  <c r="Q3" i="8"/>
  <c r="T3" i="8"/>
  <c r="P3" i="8"/>
  <c r="E10" i="37"/>
  <c r="V3" i="7"/>
  <c r="Q3" i="7"/>
  <c r="P3" i="7"/>
  <c r="U3" i="7"/>
  <c r="R3" i="7"/>
  <c r="T3" i="7"/>
  <c r="S3" i="7"/>
  <c r="F9" i="37"/>
  <c r="E9" i="37"/>
  <c r="P3" i="5"/>
  <c r="U3" i="5"/>
  <c r="S3" i="5"/>
  <c r="Q3" i="5"/>
  <c r="F7" i="37"/>
  <c r="E7" i="37"/>
  <c r="R3" i="5"/>
  <c r="T3" i="5"/>
  <c r="E5" i="37"/>
  <c r="F5" i="37"/>
  <c r="E13" i="37" l="1"/>
  <c r="E11" i="37"/>
  <c r="F11" i="37"/>
  <c r="R29" i="37" s="1"/>
  <c r="Q29" i="37" l="1"/>
  <c r="Q30" i="37" s="1"/>
  <c r="N31" i="37" s="1"/>
  <c r="M29" i="37" l="1"/>
</calcChain>
</file>

<file path=xl/sharedStrings.xml><?xml version="1.0" encoding="utf-8"?>
<sst xmlns="http://schemas.openxmlformats.org/spreadsheetml/2006/main" count="3047" uniqueCount="814">
  <si>
    <t>別紙-3-26-1</t>
    <rPh sb="0" eb="2">
      <t>ベッシ</t>
    </rPh>
    <phoneticPr fontId="2"/>
  </si>
  <si>
    <t>[記入方法]該当する項目の・に○マークを記入する。</t>
    <rPh sb="1" eb="3">
      <t>キニュウ</t>
    </rPh>
    <rPh sb="3" eb="5">
      <t>ホウホウ</t>
    </rPh>
    <rPh sb="6" eb="8">
      <t>ガイトウ</t>
    </rPh>
    <rPh sb="10" eb="12">
      <t>コウモク</t>
    </rPh>
    <rPh sb="20" eb="22">
      <t>キニュウ</t>
    </rPh>
    <phoneticPr fontId="2"/>
  </si>
  <si>
    <t>考査項目</t>
    <rPh sb="0" eb="2">
      <t>コウサ</t>
    </rPh>
    <rPh sb="2" eb="4">
      <t>コウモク</t>
    </rPh>
    <phoneticPr fontId="2"/>
  </si>
  <si>
    <t>工　　種</t>
    <rPh sb="0" eb="1">
      <t>コウ</t>
    </rPh>
    <rPh sb="3" eb="4">
      <t>シュ</t>
    </rPh>
    <phoneticPr fontId="2"/>
  </si>
  <si>
    <t>ａ</t>
    <phoneticPr fontId="2"/>
  </si>
  <si>
    <t>ａ’</t>
    <phoneticPr fontId="2"/>
  </si>
  <si>
    <t>ｂ</t>
    <phoneticPr fontId="2"/>
  </si>
  <si>
    <t>ｂ’</t>
    <phoneticPr fontId="2"/>
  </si>
  <si>
    <t>ｃ</t>
    <phoneticPr fontId="2"/>
  </si>
  <si>
    <t>ｄ</t>
    <phoneticPr fontId="2"/>
  </si>
  <si>
    <t>ｅ</t>
    <phoneticPr fontId="2"/>
  </si>
  <si>
    <t>3.出来形及び出来ばえ</t>
    <rPh sb="2" eb="5">
      <t>デキガタ</t>
    </rPh>
    <rPh sb="5" eb="6">
      <t>オヨ</t>
    </rPh>
    <rPh sb="7" eb="9">
      <t>デキ</t>
    </rPh>
    <phoneticPr fontId="2"/>
  </si>
  <si>
    <t>Ⅱ　品　　　　質</t>
    <rPh sb="2" eb="3">
      <t>ヒン</t>
    </rPh>
    <rPh sb="7" eb="8">
      <t>シツ</t>
    </rPh>
    <phoneticPr fontId="2"/>
  </si>
  <si>
    <t>下水道工事[管渠補修工事]</t>
    <rPh sb="0" eb="3">
      <t>ゲスイドウ</t>
    </rPh>
    <rPh sb="3" eb="5">
      <t>コウジ</t>
    </rPh>
    <rPh sb="6" eb="8">
      <t>カンキョ</t>
    </rPh>
    <rPh sb="8" eb="10">
      <t>ホシュウ</t>
    </rPh>
    <rPh sb="10" eb="12">
      <t>コウジ</t>
    </rPh>
    <phoneticPr fontId="2"/>
  </si>
  <si>
    <t>［評価対象項目］</t>
    <phoneticPr fontId="2"/>
  </si>
  <si>
    <t>【SPR工法】</t>
    <phoneticPr fontId="2"/>
  </si>
  <si>
    <t>工事成績採点の考査項目の考査項目別運表</t>
    <rPh sb="0" eb="2">
      <t>コウジ</t>
    </rPh>
    <rPh sb="2" eb="4">
      <t>セイセキ</t>
    </rPh>
    <rPh sb="4" eb="6">
      <t>サイテン</t>
    </rPh>
    <rPh sb="7" eb="9">
      <t>コウサ</t>
    </rPh>
    <rPh sb="9" eb="11">
      <t>コウモク</t>
    </rPh>
    <rPh sb="12" eb="14">
      <t>コウサ</t>
    </rPh>
    <rPh sb="14" eb="16">
      <t>コウモク</t>
    </rPh>
    <rPh sb="16" eb="17">
      <t>ベツ</t>
    </rPh>
    <rPh sb="17" eb="18">
      <t>ウン</t>
    </rPh>
    <rPh sb="18" eb="19">
      <t>ヒョウ</t>
    </rPh>
    <phoneticPr fontId="2"/>
  </si>
  <si>
    <t>【3Sセグメント工法】</t>
    <phoneticPr fontId="2"/>
  </si>
  <si>
    <t>【ダンビー工法】</t>
    <phoneticPr fontId="2"/>
  </si>
  <si>
    <t>別紙-3-26-2</t>
    <rPh sb="0" eb="2">
      <t>ベッシ</t>
    </rPh>
    <phoneticPr fontId="2"/>
  </si>
  <si>
    <t>下水道工事[反応ﾀﾝｸ覆蓋設置工事]</t>
    <rPh sb="0" eb="3">
      <t>ゲスイドウ</t>
    </rPh>
    <rPh sb="3" eb="5">
      <t>コウジ</t>
    </rPh>
    <rPh sb="6" eb="8">
      <t>ハンノウ</t>
    </rPh>
    <rPh sb="11" eb="12">
      <t>フク</t>
    </rPh>
    <rPh sb="12" eb="13">
      <t>フタ</t>
    </rPh>
    <rPh sb="13" eb="15">
      <t>セッチ</t>
    </rPh>
    <rPh sb="15" eb="17">
      <t>コウジ</t>
    </rPh>
    <phoneticPr fontId="2"/>
  </si>
  <si>
    <t>下水道工事[可とうｼﾞｮｲﾝﾄ設置工事]</t>
    <rPh sb="0" eb="3">
      <t>ゲスイドウ</t>
    </rPh>
    <rPh sb="3" eb="5">
      <t>コウジ</t>
    </rPh>
    <rPh sb="6" eb="7">
      <t>カ</t>
    </rPh>
    <rPh sb="15" eb="17">
      <t>セッチ</t>
    </rPh>
    <rPh sb="17" eb="19">
      <t>コウジ</t>
    </rPh>
    <phoneticPr fontId="2"/>
  </si>
  <si>
    <t>別紙-3-26-3</t>
    <rPh sb="0" eb="2">
      <t>ベッシ</t>
    </rPh>
    <phoneticPr fontId="2"/>
  </si>
  <si>
    <t>別紙-3-26-4</t>
    <rPh sb="0" eb="2">
      <t>ベッシ</t>
    </rPh>
    <phoneticPr fontId="2"/>
  </si>
  <si>
    <t>下水道工事[ﾏﾝﾎｰﾙ更生工事]（ＭＬＲ工法）</t>
    <rPh sb="0" eb="3">
      <t>ゲスイドウ</t>
    </rPh>
    <rPh sb="3" eb="5">
      <t>コウジ</t>
    </rPh>
    <rPh sb="11" eb="13">
      <t>コウセイ</t>
    </rPh>
    <rPh sb="13" eb="15">
      <t>コウジ</t>
    </rPh>
    <rPh sb="20" eb="22">
      <t>コウホウ</t>
    </rPh>
    <phoneticPr fontId="2"/>
  </si>
  <si>
    <t>別紙-3-26-5</t>
    <rPh sb="0" eb="2">
      <t>ベッシ</t>
    </rPh>
    <phoneticPr fontId="2"/>
  </si>
  <si>
    <t>下水道工事[ﾏﾝﾎｰﾙ・管口の耐震化工法]</t>
    <rPh sb="0" eb="3">
      <t>ゲスイドウ</t>
    </rPh>
    <rPh sb="3" eb="5">
      <t>コウジ</t>
    </rPh>
    <rPh sb="12" eb="13">
      <t>カン</t>
    </rPh>
    <rPh sb="13" eb="14">
      <t>クチ</t>
    </rPh>
    <rPh sb="15" eb="18">
      <t>タイシンカ</t>
    </rPh>
    <rPh sb="18" eb="20">
      <t>コウホウ</t>
    </rPh>
    <phoneticPr fontId="2"/>
  </si>
  <si>
    <t>【共通】</t>
    <rPh sb="1" eb="3">
      <t>キョウツウ</t>
    </rPh>
    <phoneticPr fontId="2"/>
  </si>
  <si>
    <t>【管口耐震化（ﾏｸﾞﾏﾛｯｸ工法）】</t>
    <rPh sb="1" eb="2">
      <t>カン</t>
    </rPh>
    <rPh sb="2" eb="3">
      <t>クチ</t>
    </rPh>
    <rPh sb="3" eb="6">
      <t>タイシンカ</t>
    </rPh>
    <rPh sb="14" eb="16">
      <t>コウホウ</t>
    </rPh>
    <phoneticPr fontId="2"/>
  </si>
  <si>
    <t>【マンホール浮上抑制（セフテイパイプ工法）】</t>
    <phoneticPr fontId="2"/>
  </si>
  <si>
    <t>【マンホール浮上抑制（ハットリング）】</t>
    <phoneticPr fontId="2"/>
  </si>
  <si>
    <t>別紙-3-26-6</t>
    <rPh sb="0" eb="2">
      <t>ベッシ</t>
    </rPh>
    <phoneticPr fontId="2"/>
  </si>
  <si>
    <t>水管橋工事（伸縮可とう管工事）</t>
    <rPh sb="0" eb="1">
      <t>スイ</t>
    </rPh>
    <rPh sb="1" eb="2">
      <t>カン</t>
    </rPh>
    <rPh sb="2" eb="3">
      <t>ハシ</t>
    </rPh>
    <rPh sb="3" eb="5">
      <t>コウジ</t>
    </rPh>
    <rPh sb="6" eb="8">
      <t>シンシュク</t>
    </rPh>
    <rPh sb="8" eb="9">
      <t>カ</t>
    </rPh>
    <rPh sb="11" eb="12">
      <t>カン</t>
    </rPh>
    <rPh sb="12" eb="14">
      <t>コウジ</t>
    </rPh>
    <phoneticPr fontId="2"/>
  </si>
  <si>
    <t>【工場製作関係】</t>
    <phoneticPr fontId="2"/>
  </si>
  <si>
    <t>【架設関係】</t>
    <phoneticPr fontId="2"/>
  </si>
  <si>
    <t>別紙-3-26-7</t>
    <rPh sb="0" eb="2">
      <t>ベッシ</t>
    </rPh>
    <phoneticPr fontId="2"/>
  </si>
  <si>
    <t>【コンクリート構造物】</t>
    <phoneticPr fontId="2"/>
  </si>
  <si>
    <t>【鉄筋】</t>
    <phoneticPr fontId="2"/>
  </si>
  <si>
    <t>【コンクリート防食塗装】</t>
    <phoneticPr fontId="2"/>
  </si>
  <si>
    <t>別紙-3-26-8</t>
    <rPh sb="0" eb="2">
      <t>ベッシ</t>
    </rPh>
    <phoneticPr fontId="2"/>
  </si>
  <si>
    <t>【共通】</t>
    <phoneticPr fontId="2"/>
  </si>
  <si>
    <t>【断面修復工】</t>
    <phoneticPr fontId="2"/>
  </si>
  <si>
    <t>【表面処理工】</t>
    <phoneticPr fontId="2"/>
  </si>
  <si>
    <t>別紙-3-26-9</t>
    <rPh sb="0" eb="2">
      <t>ベッシ</t>
    </rPh>
    <phoneticPr fontId="2"/>
  </si>
  <si>
    <t>別紙-3-26-10</t>
    <rPh sb="0" eb="2">
      <t>ベッシ</t>
    </rPh>
    <phoneticPr fontId="2"/>
  </si>
  <si>
    <t>【鉄筋】　</t>
    <phoneticPr fontId="2"/>
  </si>
  <si>
    <t>別紙-3-26-11</t>
    <rPh sb="0" eb="2">
      <t>ベッシ</t>
    </rPh>
    <phoneticPr fontId="2"/>
  </si>
  <si>
    <t>橋梁補修工事</t>
    <rPh sb="0" eb="2">
      <t>キョウリョウ</t>
    </rPh>
    <rPh sb="2" eb="4">
      <t>ホシュウ</t>
    </rPh>
    <rPh sb="4" eb="6">
      <t>コウジ</t>
    </rPh>
    <phoneticPr fontId="2"/>
  </si>
  <si>
    <t>【伸縮装置補修工事】</t>
    <phoneticPr fontId="2"/>
  </si>
  <si>
    <t>【落橋防止装置・工場製作】</t>
    <phoneticPr fontId="2"/>
  </si>
  <si>
    <t>【落橋防止装置・設置工】</t>
    <phoneticPr fontId="2"/>
  </si>
  <si>
    <t>【外ケーブル工法・工場製作】</t>
    <phoneticPr fontId="2"/>
  </si>
  <si>
    <t>【外ケーブル工法・架設工】</t>
    <phoneticPr fontId="2"/>
  </si>
  <si>
    <t>【橋面防水】</t>
    <phoneticPr fontId="2"/>
  </si>
  <si>
    <t>別紙-3-26-12</t>
    <rPh sb="0" eb="2">
      <t>ベッシ</t>
    </rPh>
    <phoneticPr fontId="2"/>
  </si>
  <si>
    <t>別紙-3-26-13</t>
    <rPh sb="0" eb="2">
      <t>ベッシ</t>
    </rPh>
    <phoneticPr fontId="2"/>
  </si>
  <si>
    <t>旧橋撤去工</t>
    <rPh sb="0" eb="1">
      <t>キュウ</t>
    </rPh>
    <rPh sb="1" eb="2">
      <t>ハシ</t>
    </rPh>
    <rPh sb="2" eb="4">
      <t>テッキョ</t>
    </rPh>
    <rPh sb="4" eb="5">
      <t>コウ</t>
    </rPh>
    <phoneticPr fontId="2"/>
  </si>
  <si>
    <t>別紙-3-26-14</t>
    <rPh sb="0" eb="2">
      <t>ベッシ</t>
    </rPh>
    <phoneticPr fontId="2"/>
  </si>
  <si>
    <t>海岸工事（緩傾斜護岸工）</t>
    <rPh sb="0" eb="2">
      <t>カイガン</t>
    </rPh>
    <rPh sb="2" eb="4">
      <t>コウジ</t>
    </rPh>
    <rPh sb="5" eb="6">
      <t>カン</t>
    </rPh>
    <rPh sb="6" eb="8">
      <t>ケイシャ</t>
    </rPh>
    <rPh sb="8" eb="10">
      <t>ゴガン</t>
    </rPh>
    <rPh sb="10" eb="11">
      <t>コウ</t>
    </rPh>
    <phoneticPr fontId="2"/>
  </si>
  <si>
    <t>【階段式護岸（緩傾斜ブロック】</t>
    <phoneticPr fontId="2"/>
  </si>
  <si>
    <t>【中詰、被覆などの基礎工】</t>
    <phoneticPr fontId="2"/>
  </si>
  <si>
    <t>別紙-3-26-15</t>
    <rPh sb="0" eb="2">
      <t>ベッシ</t>
    </rPh>
    <phoneticPr fontId="2"/>
  </si>
  <si>
    <t>海岸工事（潜堤・人工リーフ）</t>
    <rPh sb="0" eb="2">
      <t>カイガン</t>
    </rPh>
    <rPh sb="2" eb="4">
      <t>コウジ</t>
    </rPh>
    <rPh sb="5" eb="6">
      <t>セン</t>
    </rPh>
    <rPh sb="6" eb="7">
      <t>テイ</t>
    </rPh>
    <rPh sb="8" eb="10">
      <t>ジンコウ</t>
    </rPh>
    <phoneticPr fontId="2"/>
  </si>
  <si>
    <t>住宅街での工事で規制等あったが、周辺住民への連絡を密にし、苦情等なく完成させた。</t>
    <rPh sb="0" eb="2">
      <t>ジュウタク</t>
    </rPh>
    <rPh sb="2" eb="3">
      <t>ガイ</t>
    </rPh>
    <rPh sb="5" eb="7">
      <t>コウジ</t>
    </rPh>
    <rPh sb="8" eb="11">
      <t>キセイナド</t>
    </rPh>
    <rPh sb="16" eb="18">
      <t>シュウヘン</t>
    </rPh>
    <rPh sb="18" eb="20">
      <t>ジュウミン</t>
    </rPh>
    <rPh sb="22" eb="24">
      <t>レンラク</t>
    </rPh>
    <rPh sb="25" eb="26">
      <t>ミツ</t>
    </rPh>
    <rPh sb="29" eb="31">
      <t>クジョウ</t>
    </rPh>
    <rPh sb="31" eb="32">
      <t>ナド</t>
    </rPh>
    <rPh sb="34" eb="36">
      <t>カンセイ</t>
    </rPh>
    <phoneticPr fontId="2"/>
  </si>
  <si>
    <t>【潜堤（人口リーフ）】</t>
    <phoneticPr fontId="2"/>
  </si>
  <si>
    <t>【帆布、捨石及び均し関係】</t>
    <phoneticPr fontId="2"/>
  </si>
  <si>
    <t>別紙-3-26-16</t>
    <rPh sb="0" eb="2">
      <t>ベッシ</t>
    </rPh>
    <phoneticPr fontId="2"/>
  </si>
  <si>
    <t>港湾工事（岸壁工）</t>
    <rPh sb="0" eb="2">
      <t>コウワン</t>
    </rPh>
    <rPh sb="2" eb="4">
      <t>コウジ</t>
    </rPh>
    <rPh sb="5" eb="7">
      <t>ガンペキ</t>
    </rPh>
    <rPh sb="7" eb="8">
      <t>コウ</t>
    </rPh>
    <phoneticPr fontId="2"/>
  </si>
  <si>
    <t>【鉄筋関係】　</t>
    <phoneticPr fontId="2"/>
  </si>
  <si>
    <t>【鋼管杭及び矢板、控工関係】</t>
    <phoneticPr fontId="2"/>
  </si>
  <si>
    <t>別紙-3-26-17</t>
    <rPh sb="0" eb="2">
      <t>ベッシ</t>
    </rPh>
    <phoneticPr fontId="2"/>
  </si>
  <si>
    <t>別紙-3-26-18</t>
    <rPh sb="0" eb="2">
      <t>ベッシ</t>
    </rPh>
    <phoneticPr fontId="2"/>
  </si>
  <si>
    <t>海岸工事（養浜工）</t>
    <rPh sb="0" eb="2">
      <t>カイガン</t>
    </rPh>
    <rPh sb="2" eb="4">
      <t>コウジ</t>
    </rPh>
    <rPh sb="5" eb="6">
      <t>ヨウ</t>
    </rPh>
    <rPh sb="6" eb="7">
      <t>ハマ</t>
    </rPh>
    <rPh sb="7" eb="8">
      <t>コウ</t>
    </rPh>
    <phoneticPr fontId="2"/>
  </si>
  <si>
    <t>海岸工事（浚渫工）（埋め立て工）</t>
    <rPh sb="0" eb="2">
      <t>カイガン</t>
    </rPh>
    <rPh sb="2" eb="4">
      <t>コウジ</t>
    </rPh>
    <rPh sb="5" eb="7">
      <t>シュンセツ</t>
    </rPh>
    <rPh sb="7" eb="8">
      <t>コウ</t>
    </rPh>
    <rPh sb="10" eb="11">
      <t>ウ</t>
    </rPh>
    <rPh sb="12" eb="13">
      <t>タ</t>
    </rPh>
    <rPh sb="14" eb="15">
      <t>コウ</t>
    </rPh>
    <phoneticPr fontId="2"/>
  </si>
  <si>
    <t>【浚渫】</t>
    <phoneticPr fontId="2"/>
  </si>
  <si>
    <t>【土工事】</t>
    <phoneticPr fontId="2"/>
  </si>
  <si>
    <t>【浚渫土改良】</t>
    <phoneticPr fontId="2"/>
  </si>
  <si>
    <t>別紙-3-26-19</t>
    <rPh sb="0" eb="2">
      <t>ベッシ</t>
    </rPh>
    <phoneticPr fontId="2"/>
  </si>
  <si>
    <t>漁礁工（ｺﾝｸﾘｰﾄ及び鋼製部材）</t>
    <rPh sb="0" eb="2">
      <t>ギョショウ</t>
    </rPh>
    <rPh sb="2" eb="3">
      <t>コウ</t>
    </rPh>
    <rPh sb="10" eb="11">
      <t>オヨ</t>
    </rPh>
    <rPh sb="12" eb="14">
      <t>コウセイ</t>
    </rPh>
    <rPh sb="14" eb="16">
      <t>ブザイ</t>
    </rPh>
    <phoneticPr fontId="2"/>
  </si>
  <si>
    <t>【魚礁製作関係】（コンクリート材）</t>
    <phoneticPr fontId="2"/>
  </si>
  <si>
    <t>【魚礁製作関係】（鋼製材）</t>
    <phoneticPr fontId="2"/>
  </si>
  <si>
    <t>【魚礁沈設工】</t>
    <phoneticPr fontId="2"/>
  </si>
  <si>
    <t>別紙-3-26-20</t>
    <rPh sb="0" eb="2">
      <t>ベッシ</t>
    </rPh>
    <phoneticPr fontId="2"/>
  </si>
  <si>
    <t>砂防工（鋼製枠・スリット堰堤）</t>
    <rPh sb="0" eb="2">
      <t>サボウ</t>
    </rPh>
    <rPh sb="2" eb="3">
      <t>コウ</t>
    </rPh>
    <rPh sb="4" eb="6">
      <t>コウセイ</t>
    </rPh>
    <rPh sb="6" eb="7">
      <t>ワク</t>
    </rPh>
    <rPh sb="12" eb="14">
      <t>エンテイ</t>
    </rPh>
    <phoneticPr fontId="2"/>
  </si>
  <si>
    <t>【鋼製枠堰堤】</t>
    <phoneticPr fontId="2"/>
  </si>
  <si>
    <t>【スリット堰堤】</t>
    <phoneticPr fontId="2"/>
  </si>
  <si>
    <t>別紙-3-26-21</t>
    <rPh sb="0" eb="2">
      <t>ベッシ</t>
    </rPh>
    <phoneticPr fontId="2"/>
  </si>
  <si>
    <t>ポケット式落石防護網工事</t>
    <rPh sb="4" eb="5">
      <t>シキ</t>
    </rPh>
    <rPh sb="5" eb="7">
      <t>ラクセキ</t>
    </rPh>
    <rPh sb="7" eb="9">
      <t>ボウゴ</t>
    </rPh>
    <rPh sb="9" eb="10">
      <t>モウ</t>
    </rPh>
    <rPh sb="10" eb="12">
      <t>コウジ</t>
    </rPh>
    <phoneticPr fontId="2"/>
  </si>
  <si>
    <t>別紙-3-26-22</t>
    <rPh sb="0" eb="2">
      <t>ベッシ</t>
    </rPh>
    <phoneticPr fontId="2"/>
  </si>
  <si>
    <t>雪崩防止柵（ﾌｪﾝｽﾀｲﾌﾟ）</t>
    <rPh sb="0" eb="2">
      <t>ナダレ</t>
    </rPh>
    <rPh sb="2" eb="4">
      <t>ボウシ</t>
    </rPh>
    <rPh sb="4" eb="5">
      <t>サク</t>
    </rPh>
    <phoneticPr fontId="2"/>
  </si>
  <si>
    <t>☆　品質が、試験項目、試験基準及び規格値を満足する。</t>
  </si>
  <si>
    <t>☆　品質が、試験項目、試験基準及び規格値を満足する。</t>
    <phoneticPr fontId="2"/>
  </si>
  <si>
    <t>【制作関係】</t>
    <phoneticPr fontId="2"/>
  </si>
  <si>
    <t>別紙-3-26-23</t>
    <rPh sb="0" eb="2">
      <t>ベッシ</t>
    </rPh>
    <phoneticPr fontId="2"/>
  </si>
  <si>
    <t>別紙-3-26-24</t>
    <rPh sb="0" eb="2">
      <t>ベッシ</t>
    </rPh>
    <phoneticPr fontId="2"/>
  </si>
  <si>
    <t>地盤改良工事（スラリー攪拌工）</t>
    <rPh sb="0" eb="2">
      <t>ジバン</t>
    </rPh>
    <rPh sb="2" eb="4">
      <t>カイリョウ</t>
    </rPh>
    <rPh sb="4" eb="6">
      <t>コウジ</t>
    </rPh>
    <rPh sb="11" eb="13">
      <t>カクハン</t>
    </rPh>
    <rPh sb="13" eb="14">
      <t>コウ</t>
    </rPh>
    <phoneticPr fontId="2"/>
  </si>
  <si>
    <t>スノーシェッド工事（二次製品）</t>
    <rPh sb="7" eb="9">
      <t>コウジ</t>
    </rPh>
    <rPh sb="10" eb="12">
      <t>ニジ</t>
    </rPh>
    <rPh sb="12" eb="14">
      <t>セイヒン</t>
    </rPh>
    <phoneticPr fontId="2"/>
  </si>
  <si>
    <t>【スラリー攪拌工】</t>
    <phoneticPr fontId="2"/>
  </si>
  <si>
    <t>別紙-3-26-25</t>
    <rPh sb="0" eb="2">
      <t>ベッシ</t>
    </rPh>
    <phoneticPr fontId="2"/>
  </si>
  <si>
    <t>土工事（改良盛土）</t>
    <rPh sb="0" eb="1">
      <t>ド</t>
    </rPh>
    <rPh sb="1" eb="3">
      <t>コウジ</t>
    </rPh>
    <rPh sb="4" eb="6">
      <t>カイリョウ</t>
    </rPh>
    <rPh sb="6" eb="8">
      <t>モリド</t>
    </rPh>
    <phoneticPr fontId="2"/>
  </si>
  <si>
    <t>【混合処理工法】</t>
    <phoneticPr fontId="2"/>
  </si>
  <si>
    <t>【ESR工法】</t>
    <phoneticPr fontId="2"/>
  </si>
  <si>
    <t>別紙-3-26-26</t>
    <rPh sb="0" eb="2">
      <t>ベッシ</t>
    </rPh>
    <phoneticPr fontId="2"/>
  </si>
  <si>
    <t>ダム工事（重力式ｺﾝｸﾘｰﾄﾀﾞﾑ）</t>
    <rPh sb="2" eb="4">
      <t>コウジ</t>
    </rPh>
    <rPh sb="5" eb="7">
      <t>ジュウリョク</t>
    </rPh>
    <rPh sb="7" eb="8">
      <t>シキ</t>
    </rPh>
    <phoneticPr fontId="2"/>
  </si>
  <si>
    <t>【基礎掘削】</t>
    <phoneticPr fontId="2"/>
  </si>
  <si>
    <t>【ダムコンクリート】</t>
    <phoneticPr fontId="2"/>
  </si>
  <si>
    <t>【基礎処理】</t>
    <phoneticPr fontId="2"/>
  </si>
  <si>
    <t>（ボーリンググラウチング工）</t>
    <phoneticPr fontId="2"/>
  </si>
  <si>
    <t>（グラウチングトンネル）</t>
    <phoneticPr fontId="2"/>
  </si>
  <si>
    <t>【取水・放流設備】</t>
    <phoneticPr fontId="2"/>
  </si>
  <si>
    <t>別紙-3-26-27</t>
    <rPh sb="0" eb="2">
      <t>ベッシ</t>
    </rPh>
    <phoneticPr fontId="2"/>
  </si>
  <si>
    <t>トンネル工（ナトム工法）</t>
    <rPh sb="4" eb="5">
      <t>コウ</t>
    </rPh>
    <rPh sb="9" eb="11">
      <t>コウホウ</t>
    </rPh>
    <phoneticPr fontId="2"/>
  </si>
  <si>
    <t>別紙-3-26-28</t>
    <rPh sb="0" eb="2">
      <t>ベッシ</t>
    </rPh>
    <phoneticPr fontId="2"/>
  </si>
  <si>
    <t>グラウチング工</t>
    <rPh sb="6" eb="7">
      <t>コウ</t>
    </rPh>
    <phoneticPr fontId="2"/>
  </si>
  <si>
    <t>別紙-3-26-29</t>
    <rPh sb="0" eb="2">
      <t>ベッシ</t>
    </rPh>
    <phoneticPr fontId="2"/>
  </si>
  <si>
    <t>別紙-3-26-30</t>
    <rPh sb="0" eb="2">
      <t>ベッシ</t>
    </rPh>
    <phoneticPr fontId="2"/>
  </si>
  <si>
    <t>機械設備工事</t>
    <rPh sb="0" eb="2">
      <t>キカイ</t>
    </rPh>
    <rPh sb="2" eb="4">
      <t>セツビ</t>
    </rPh>
    <rPh sb="4" eb="6">
      <t>コウジ</t>
    </rPh>
    <phoneticPr fontId="2"/>
  </si>
  <si>
    <t>別紙-3-26-31</t>
    <rPh sb="0" eb="2">
      <t>ベッシ</t>
    </rPh>
    <phoneticPr fontId="2"/>
  </si>
  <si>
    <t>維持修繕工事（側溝修繕）（ネプラス工法）</t>
    <rPh sb="0" eb="2">
      <t>イジ</t>
    </rPh>
    <rPh sb="2" eb="4">
      <t>シュウゼン</t>
    </rPh>
    <rPh sb="4" eb="6">
      <t>コウジ</t>
    </rPh>
    <rPh sb="7" eb="9">
      <t>ソッコウ</t>
    </rPh>
    <rPh sb="9" eb="11">
      <t>シュウゼン</t>
    </rPh>
    <rPh sb="17" eb="19">
      <t>コウホウ</t>
    </rPh>
    <phoneticPr fontId="2"/>
  </si>
  <si>
    <t>【ネプラス工法】</t>
    <phoneticPr fontId="2"/>
  </si>
  <si>
    <t>【アスファルト舗装】</t>
    <phoneticPr fontId="2"/>
  </si>
  <si>
    <t>別紙-3-26-32</t>
    <rPh sb="0" eb="2">
      <t>ベッシ</t>
    </rPh>
    <phoneticPr fontId="2"/>
  </si>
  <si>
    <t>電線共同溝工事</t>
    <rPh sb="0" eb="2">
      <t>デンセン</t>
    </rPh>
    <rPh sb="2" eb="4">
      <t>キョウドウ</t>
    </rPh>
    <rPh sb="4" eb="5">
      <t>ミゾ</t>
    </rPh>
    <rPh sb="5" eb="7">
      <t>コウジ</t>
    </rPh>
    <phoneticPr fontId="2"/>
  </si>
  <si>
    <t>別紙-3-26-33</t>
    <rPh sb="0" eb="2">
      <t>ベッシ</t>
    </rPh>
    <phoneticPr fontId="2"/>
  </si>
  <si>
    <t>ゴムチップ舗装工事</t>
    <rPh sb="5" eb="7">
      <t>ホソウ</t>
    </rPh>
    <rPh sb="7" eb="9">
      <t>コウジ</t>
    </rPh>
    <phoneticPr fontId="2"/>
  </si>
  <si>
    <t>コンクリート構造物工事（ｴﾎﾟｷｼ樹脂鉄筋使用高流動ｺﾝｸﾘｰﾄ）</t>
    <rPh sb="6" eb="9">
      <t>コウゾウブツ</t>
    </rPh>
    <rPh sb="9" eb="11">
      <t>コウジ</t>
    </rPh>
    <rPh sb="17" eb="19">
      <t>ジュシ</t>
    </rPh>
    <rPh sb="19" eb="21">
      <t>テッキン</t>
    </rPh>
    <rPh sb="21" eb="23">
      <t>シヨウ</t>
    </rPh>
    <rPh sb="23" eb="24">
      <t>コウ</t>
    </rPh>
    <rPh sb="24" eb="26">
      <t>リュウドウ</t>
    </rPh>
    <phoneticPr fontId="2"/>
  </si>
  <si>
    <t>コンクリート構造物補修工事（炭素繊維補強工事）</t>
    <rPh sb="6" eb="9">
      <t>コウゾウブツ</t>
    </rPh>
    <rPh sb="9" eb="11">
      <t>ホシュウ</t>
    </rPh>
    <rPh sb="11" eb="13">
      <t>コウジ</t>
    </rPh>
    <rPh sb="14" eb="16">
      <t>タンソ</t>
    </rPh>
    <rPh sb="16" eb="18">
      <t>センイ</t>
    </rPh>
    <rPh sb="18" eb="20">
      <t>ホキョウ</t>
    </rPh>
    <rPh sb="20" eb="22">
      <t>コウジ</t>
    </rPh>
    <phoneticPr fontId="2"/>
  </si>
  <si>
    <t>コンクリート構造物補修工事（断面修復工事）</t>
    <rPh sb="6" eb="9">
      <t>コウゾウブツ</t>
    </rPh>
    <rPh sb="9" eb="11">
      <t>ホシュウ</t>
    </rPh>
    <rPh sb="11" eb="13">
      <t>コウジ</t>
    </rPh>
    <rPh sb="14" eb="16">
      <t>ダンメン</t>
    </rPh>
    <rPh sb="16" eb="18">
      <t>シュウフク</t>
    </rPh>
    <rPh sb="18" eb="20">
      <t>コウジ</t>
    </rPh>
    <phoneticPr fontId="2"/>
  </si>
  <si>
    <t>（下水道）コンクリート構造物工事（重力濃縮槽・等）</t>
    <rPh sb="1" eb="4">
      <t>ゲスイドウ</t>
    </rPh>
    <rPh sb="11" eb="14">
      <t>コウゾウブツ</t>
    </rPh>
    <rPh sb="14" eb="16">
      <t>コウジ</t>
    </rPh>
    <rPh sb="17" eb="19">
      <t>ジュウリョク</t>
    </rPh>
    <rPh sb="19" eb="21">
      <t>ノウシュク</t>
    </rPh>
    <rPh sb="21" eb="22">
      <t>ソウ</t>
    </rPh>
    <rPh sb="23" eb="24">
      <t>ナド</t>
    </rPh>
    <phoneticPr fontId="2"/>
  </si>
  <si>
    <t>・使用する材料の保管にあたり変形及び塗装面に損傷を与えないように適切に管理されている。</t>
    <phoneticPr fontId="2"/>
  </si>
  <si>
    <t>・</t>
  </si>
  <si>
    <t>品質関係の試験結果が規格値、試験基準を満足せず、品質が劣る。</t>
    <rPh sb="0" eb="2">
      <t>ヒンシツ</t>
    </rPh>
    <rPh sb="2" eb="4">
      <t>カンケイ</t>
    </rPh>
    <rPh sb="5" eb="7">
      <t>シケン</t>
    </rPh>
    <rPh sb="7" eb="9">
      <t>ケッカ</t>
    </rPh>
    <rPh sb="10" eb="13">
      <t>キカクチ</t>
    </rPh>
    <rPh sb="14" eb="16">
      <t>シケン</t>
    </rPh>
    <rPh sb="16" eb="18">
      <t>キジュン</t>
    </rPh>
    <rPh sb="19" eb="21">
      <t>マンゾク</t>
    </rPh>
    <rPh sb="24" eb="26">
      <t>ヒンシツ</t>
    </rPh>
    <rPh sb="27" eb="28">
      <t>オト</t>
    </rPh>
    <phoneticPr fontId="2"/>
  </si>
  <si>
    <t>品質関係の測定方法又は測定値が不適切であったため、検査職員が修補（手直し）指示を行った。
上記該当あれば･･ｅ</t>
    <rPh sb="0" eb="2">
      <t>ヒンシツ</t>
    </rPh>
    <rPh sb="2" eb="4">
      <t>カンケイ</t>
    </rPh>
    <rPh sb="5" eb="7">
      <t>ソクテイ</t>
    </rPh>
    <rPh sb="7" eb="9">
      <t>ホウホウ</t>
    </rPh>
    <rPh sb="9" eb="10">
      <t>マタ</t>
    </rPh>
    <rPh sb="11" eb="14">
      <t>ソクテイチ</t>
    </rPh>
    <rPh sb="15" eb="18">
      <t>フテキセツ</t>
    </rPh>
    <rPh sb="25" eb="27">
      <t>ケンサ</t>
    </rPh>
    <rPh sb="27" eb="29">
      <t>ショクイン</t>
    </rPh>
    <rPh sb="30" eb="32">
      <t>シュウホ</t>
    </rPh>
    <rPh sb="33" eb="35">
      <t>テナオ</t>
    </rPh>
    <rPh sb="37" eb="39">
      <t>シジ</t>
    </rPh>
    <rPh sb="40" eb="41">
      <t>オコナ</t>
    </rPh>
    <rPh sb="64" eb="66">
      <t>ジョウキ</t>
    </rPh>
    <rPh sb="66" eb="68">
      <t>ガイトウ</t>
    </rPh>
    <phoneticPr fontId="2"/>
  </si>
  <si>
    <t>二次製品の受け取りを現場代理人などの責任ある者が、製品を確認し受け取り、損傷のないもので施工されている。</t>
    <phoneticPr fontId="2"/>
  </si>
  <si>
    <t>表面部材、金属部材の保管場所が屋内である。やむを得ず屋外の場合は紫外線遮光シートなどで全体を覆って保管している。</t>
    <phoneticPr fontId="2"/>
  </si>
  <si>
    <t>スチール補強材の保管は著しい発錆が無いように適切に保管を行っている。</t>
    <phoneticPr fontId="2"/>
  </si>
  <si>
    <t>事前に管渠内を調査し、劣化部除去後フェノールフタレイン溶液にて、中性化状況を確認している。</t>
    <phoneticPr fontId="2"/>
  </si>
  <si>
    <t>表面部材（SPRプロファイル）金属部材（スチール補給材）の構造、寸法、物性が材料検査成績書により確認できる。</t>
    <phoneticPr fontId="2"/>
  </si>
  <si>
    <t>充填材（SPRモルタル）の材質、物性、配合等について材料検査成績表により確認できる。</t>
    <phoneticPr fontId="2"/>
  </si>
  <si>
    <t>材料の物質、物性、配合等について材料承認願いを提出し、承認をうけている。</t>
    <phoneticPr fontId="2"/>
  </si>
  <si>
    <t>プロファイルドラムの搬送・搬入時にはその重量を把握し、適切な荷積・荷降ろし機械を用い、損傷を与えないように細心の注意が払われている。</t>
    <phoneticPr fontId="2"/>
  </si>
  <si>
    <t>製管距離が長くなる場合、現場においてプロファイル同士を熱圧着（小口径）、又は塩ビ溶接（大口径：人間が　入る場合）して接続していることが確認できる。</t>
    <phoneticPr fontId="2"/>
  </si>
  <si>
    <t>モルタルは水和性を有するため、保管及び搬送・搬入時には梱包された状態を維持し、水漏れや結露が無いように適切な処置がとられている。</t>
    <phoneticPr fontId="2"/>
  </si>
  <si>
    <t>モルタル注入時に比重測定（１．２０以上）を行っている。</t>
    <phoneticPr fontId="2"/>
  </si>
  <si>
    <t>初回時の混練りにおいて引き抜きフローを実施している。</t>
    <phoneticPr fontId="2"/>
  </si>
  <si>
    <t>裏込め注入時に採取した供試体により、圧縮強度試験を実施し注入日ごとに強度を確認している。</t>
    <phoneticPr fontId="2"/>
  </si>
  <si>
    <t>モルタル使用量は、空袋で使用数量が確認できる。</t>
    <phoneticPr fontId="2"/>
  </si>
  <si>
    <t>再生管と既設マンホールとの取り合い箇所仕上げ部においては、浸入水、仕上げ材の剥離及びひび割れ等の異常の無いことが確認できる。</t>
    <phoneticPr fontId="2"/>
  </si>
  <si>
    <t>再生管の変形・浮上による縦断勾配の不陸等の欠陥や異常箇所が無いことが確認できる。</t>
    <phoneticPr fontId="2"/>
  </si>
  <si>
    <t>マンホールの仕上げ部においては、浸入水、仕上げ材の剥離及びひび割れ等の異常が無いことが確認できる。</t>
    <phoneticPr fontId="2"/>
  </si>
  <si>
    <t>再生管径８００ｍｍ以上の場合、管内の打音検査などで裏込め材の充填状況を確認している。また、再生管径８００ｍｍ未満の場合には両側マンホール管口付近の打音検査などで裏込め材の充填状況を確認している。</t>
    <phoneticPr fontId="2"/>
  </si>
  <si>
    <t>中心線の通りが良い。</t>
    <phoneticPr fontId="2"/>
  </si>
  <si>
    <t>表面部材（３Sセグメント材）の構造、寸法、物性が材料検査成績書により確認できる。</t>
    <phoneticPr fontId="2"/>
  </si>
  <si>
    <t>３S充填材（モルタル）の材質、物性、配合等について材料検査成績表により確認できる。</t>
    <phoneticPr fontId="2"/>
  </si>
  <si>
    <t>３Sセグメントの搬送・搬入時には、適切な荷積・荷降ろしにより、損傷を与えないように細心の注意が払われている。</t>
    <phoneticPr fontId="2"/>
  </si>
  <si>
    <t>ボルト・ナットで３Sセグメント材を連結する際には、あらかじめエアーハンドツールの締め付けトルクを確認している。</t>
    <phoneticPr fontId="2"/>
  </si>
  <si>
    <t>３Sセグメントを組み立てる際に、接合部には水密性を確保するためのシール材を塗布している。</t>
    <phoneticPr fontId="2"/>
  </si>
  <si>
    <t>現場に搬入された３Sセグメントは、傷、亀裂、割れがなく、表面が平滑であることが確認できる。</t>
    <phoneticPr fontId="2"/>
  </si>
  <si>
    <t>充填材は水和性を有するため、保管及び搬送・搬入時には梱包された状態を維持し、水漏れや結露が無いように適切な処置がとられている。</t>
    <phoneticPr fontId="2"/>
  </si>
  <si>
    <t>更正工の直前に管渠内の洗浄を充分に行い、土砂、小石、管壁破損等を完全に除去している。</t>
    <phoneticPr fontId="2"/>
  </si>
  <si>
    <t>洗浄後にTVカメラまたは目視にて、管渠内が充分に洗浄されているかどうかの確認を行っている。</t>
    <phoneticPr fontId="2"/>
  </si>
  <si>
    <t>充填材の配合はバッチ毎に１回、充填材２５ｋｇ当たり、５．３ℓを注水している。</t>
    <phoneticPr fontId="2"/>
  </si>
  <si>
    <t>充填材の混練りにおいて注入日ごとに、引き抜きフロー値測定を実施している。</t>
    <phoneticPr fontId="2"/>
  </si>
  <si>
    <t>下水共用下の施工は水深２５ｃｍ以下とし、充填材の注入に支障となるような多量の浸入水がある場合は、仮止水工を実施している。</t>
    <phoneticPr fontId="2"/>
  </si>
  <si>
    <t>再生管の変形・変位を防止するため、注入口の間隔に合わせて支保工を設置している。</t>
    <phoneticPr fontId="2"/>
  </si>
  <si>
    <t>管渠内から目視により確実に充填されているか確認し、縦断方向及び延長方向へ隔たりが生じないよう、バルブ切り替えや注入速度の調整を行い確実な施工を行っている。</t>
    <phoneticPr fontId="2"/>
  </si>
  <si>
    <t>充填材の注入量は流量計により連続計測し、実注入量と計画注入量とを比べて大きな差異のないことが確認できる。</t>
    <phoneticPr fontId="2"/>
  </si>
  <si>
    <t>充填材の注入により過大な側圧等が作用しないように、管径に応じて分割注入している。</t>
    <phoneticPr fontId="2"/>
  </si>
  <si>
    <t>充填材の注入は、外気温が５℃～３５℃以外の場合は適切な処理（混練水の温度調節等）を行っている。</t>
    <phoneticPr fontId="2"/>
  </si>
  <si>
    <t>注入作業の完了を判断するために、充填材が管口のエアー抜き管から流出することを確認している。</t>
    <phoneticPr fontId="2"/>
  </si>
  <si>
    <t>充填材の凝結後、注入カプラーを外し注入口カバーを取り付けている。</t>
    <phoneticPr fontId="2"/>
  </si>
  <si>
    <t>充填材は、裏込め注入時に採取した供試体により、圧縮強度試験を実施し注入日ごとに強度を確認している。</t>
    <phoneticPr fontId="2"/>
  </si>
  <si>
    <t>充填材使用量は、空袋で使用数量の確認できる。</t>
    <phoneticPr fontId="2"/>
  </si>
  <si>
    <t>スペーサー・ストリップ・ジョイナーの構造、寸法、物性が材料検査成績書により確認できる。</t>
    <phoneticPr fontId="2"/>
  </si>
  <si>
    <t>事前に管渠内を調査し、管渠内に突起物や欠損、浸入水がある場合は、必要に応じて補修している。</t>
    <phoneticPr fontId="2"/>
  </si>
  <si>
    <t>施工適用範囲外の段差や管ズレがある場合は、モルタル等のすり付けにより施工可能な状態にしている。</t>
    <phoneticPr fontId="2"/>
  </si>
  <si>
    <t>二次製品・材料の受け取りを現場代理人などの責任ある者が、製品を確認し受け取り、損傷のないもので施工されている。</t>
    <phoneticPr fontId="2"/>
  </si>
  <si>
    <t>ストリップの搬送・搬入時には適切な荷積・荷降ろし機械を用い、損傷を与えないように細心の注意が払われている。</t>
    <phoneticPr fontId="2"/>
  </si>
  <si>
    <t>ダンビー充填材（充填材１）、最終注入用充填剤（充填材２）は水和性を有するため、保管及び搬送・搬入時には梱包された状態を維持し、水漏れや結露がないように適切な処置がとられている。</t>
    <phoneticPr fontId="2"/>
  </si>
  <si>
    <t>充填材１の段階注入時間の目安として、ストップウォッチによるゲルタイムの確認を実施している。</t>
    <phoneticPr fontId="2"/>
  </si>
  <si>
    <t>JAロートによるコンシステンシー試験として、充填材１のフロー値の測定を実施している。</t>
    <phoneticPr fontId="2"/>
  </si>
  <si>
    <t>５００ｍＬのメスシリンダーを用いて、充填材２の比重（１．８）を測定している。</t>
    <phoneticPr fontId="2"/>
  </si>
  <si>
    <t>流量計により、注入ポンプの吐出量を計測している。</t>
    <phoneticPr fontId="2"/>
  </si>
  <si>
    <t>注入時に管内及び管口に充填材が漏れ出していないことを確認している。</t>
    <phoneticPr fontId="2"/>
  </si>
  <si>
    <t>最終段階の注入が完了した後、注入口部の充填を行うため、立ち上げ管を設けて補足注入を行っている。</t>
    <phoneticPr fontId="2"/>
  </si>
  <si>
    <t>管内注入口は、パテと専用のキャップを用い閉塞処理していることが確認できる。</t>
    <phoneticPr fontId="2"/>
  </si>
  <si>
    <t>両端部の充填材露出防止用コーキング材の充填状況を確認している。</t>
    <phoneticPr fontId="2"/>
  </si>
  <si>
    <t>裏込め注入時に採取した供試体により、一軸圧縮強度試験を実施している。</t>
    <phoneticPr fontId="2"/>
  </si>
  <si>
    <t>充填材使用量は、空袋で使用数量が確認できる。</t>
    <phoneticPr fontId="2"/>
  </si>
  <si>
    <t>再生管内の打音検査などで裏込め材の充填状況を確認している。</t>
    <phoneticPr fontId="2"/>
  </si>
  <si>
    <t>使用材料（ボルト・塗料等）の品質がミルシート、性能試験等で確認できる。</t>
    <phoneticPr fontId="2"/>
  </si>
  <si>
    <t>FRP材料の物性検査（曲げ強度、曲げ弾性率、引張り強さ、圧縮強さ、樹脂含有率）等が実施されており、　規格値を満足していることが確認できる。</t>
    <phoneticPr fontId="2"/>
  </si>
  <si>
    <t>積雪深１．００ｍ想定の２．９４KN／㎡（３００ｋｇ／㎡）を満たしていることが確認できる。</t>
    <phoneticPr fontId="2"/>
  </si>
  <si>
    <t>覆蓋の強度試験において、設計荷重を載荷した後中央部のたわみ量が規定以内に入っており、破壊もしくは著しい変形が無い。</t>
    <phoneticPr fontId="2"/>
  </si>
  <si>
    <t>現場での保管が風、ゴミ等に影響を受けないよう適正に管理されている。</t>
    <phoneticPr fontId="2"/>
  </si>
  <si>
    <t>防食塗装する面が乾燥状態であることが確認できる。</t>
    <phoneticPr fontId="2"/>
  </si>
  <si>
    <t>施工時の天候、気温及び湿度等の条件が整理・記録されており、適正な気象条件下で防食塗装をしている。</t>
    <phoneticPr fontId="2"/>
  </si>
  <si>
    <t>防食塗装が規定の厚さで施工されていることが確認できる。</t>
    <phoneticPr fontId="2"/>
  </si>
  <si>
    <t>防食被覆（塗装）の表面にしわ、むら、はがれ、われのないことが確認できる。</t>
    <phoneticPr fontId="2"/>
  </si>
  <si>
    <t>防食塗装の使用量が納品書及び空缶等により確認できる。</t>
    <phoneticPr fontId="2"/>
  </si>
  <si>
    <t>運搬された覆蓋を注意して取り卸しており、はがれ、われの無いことが確認できる。</t>
    <phoneticPr fontId="2"/>
  </si>
  <si>
    <t>覆蓋の保管にあたり、変形及び塗層面に損傷を与えていないように適切に管理されている。</t>
    <phoneticPr fontId="2"/>
  </si>
  <si>
    <t>取付後、覆蓋にキズ、へこみ、塗層のはがれがないことが確認できる。</t>
    <phoneticPr fontId="2"/>
  </si>
  <si>
    <t>移動用車輪は覆蓋取付け後、スムーズに可動することが確認できる。</t>
    <phoneticPr fontId="2"/>
  </si>
  <si>
    <t>アンカーの施工長さが確認され、確実に固定されている。</t>
    <phoneticPr fontId="2"/>
  </si>
  <si>
    <t>アンカー金具の引き抜き試験を実施し、適切に管理されている。</t>
    <phoneticPr fontId="2"/>
  </si>
  <si>
    <t>フラットタイプ覆蓋の受枠のがたつきが無いことが確認できる。</t>
    <phoneticPr fontId="2"/>
  </si>
  <si>
    <t>ボルトの締付確認が実施され、適切に記録が管理されている。</t>
    <phoneticPr fontId="2"/>
  </si>
  <si>
    <t>ボルトの締付機、測定機器のキャリブレーションを実施している。</t>
    <phoneticPr fontId="2"/>
  </si>
  <si>
    <t>使用材料の品質がミルシート、性能試験等で確認できる。</t>
    <phoneticPr fontId="2"/>
  </si>
  <si>
    <t>ジョイント材料（伸縮ゴム）の物性検査（硬さ、引張強度、伸び率率）等が実施されており、規格値を満足していることが確認できる。</t>
    <phoneticPr fontId="2"/>
  </si>
  <si>
    <t>オゾン劣化試験で異常のないことが確認できる。</t>
    <phoneticPr fontId="2"/>
  </si>
  <si>
    <t>運搬されたジョイント（伸縮ゴム）を注意して取り卸し、ヒビ、われの無いことが確認できる。</t>
    <phoneticPr fontId="2"/>
  </si>
  <si>
    <t>下地処理（樹脂モルタル等）が平滑に実施されていることが確認できる。</t>
    <phoneticPr fontId="2"/>
  </si>
  <si>
    <t>ボルトの締付（トルク）確認が実施され、適切に記録が管理さている。</t>
    <phoneticPr fontId="2"/>
  </si>
  <si>
    <t>ボルトの取付け位置が設計どおりの間隔で設置されている。</t>
    <phoneticPr fontId="2"/>
  </si>
  <si>
    <t>伸縮ゴムとスパンシールを押さえ板・ボルトナットで締付けることにより、水密性を確保していることが確認できる。</t>
    <phoneticPr fontId="2"/>
  </si>
  <si>
    <t>樹脂モルタル等の施工に支障となるような浸入水がある場合は仮止水工を実施している。</t>
    <phoneticPr fontId="2"/>
  </si>
  <si>
    <t>樹脂モルタル等の使用量が納品書及び空袋等により確認できる。</t>
    <phoneticPr fontId="2"/>
  </si>
  <si>
    <t>シール材の施工において細やかな配慮がなされている。</t>
    <phoneticPr fontId="2"/>
  </si>
  <si>
    <t>ＭＬＲモールドの性状、物性が試験成績証明書等で確認でき、規格値を満足している。</t>
    <phoneticPr fontId="2"/>
  </si>
  <si>
    <t>事前にマンホール内を調査し、人孔内に破損、クラック、目地ズレ、腐食、コンクリートの老朽化等がある場合は　高圧洗浄を行い、必要に応じて不陸調整、中和剤塗布等の下地処理を行っていることが確認できる。</t>
    <phoneticPr fontId="2"/>
  </si>
  <si>
    <t>ＭＬＲモールドＧ（下地側）にＭＬＲ注入樹脂を塗布していることが確認できる。</t>
    <phoneticPr fontId="2"/>
  </si>
  <si>
    <t>ＭＬＲ注入樹脂乾燥前に硅砂を均等に散布していることが確認できる。</t>
    <phoneticPr fontId="2"/>
  </si>
  <si>
    <t>ＭＬＲグラウト材のコンシステンシー試験として、漏斗硫化時間の測定を実施している。</t>
    <phoneticPr fontId="2"/>
  </si>
  <si>
    <t xml:space="preserve">
ＭＬＲグラウト材の圧縮強度試験を実施し、強度管理を行っている。</t>
    <phoneticPr fontId="2"/>
  </si>
  <si>
    <t>ＭＬＲグラウト材の練り上がり容積重量２．０５(kg/ℓ）が確認できる。</t>
    <phoneticPr fontId="2"/>
  </si>
  <si>
    <t>ＭＬＲグラウト材（ＭＬＲ粉体セメント、混和液）使用量は、空袋、空缶で使用数量が確認できる。</t>
    <phoneticPr fontId="2"/>
  </si>
  <si>
    <t>ＭＬＲモールドの打音検査などでグラウト注入材が確実充填されていることが確認できる。</t>
    <phoneticPr fontId="2"/>
  </si>
  <si>
    <t>硫酸の侵入を遮断するため、継目部、端部処理は、特に注意して施工していることが目視で確認できる。</t>
    <phoneticPr fontId="2"/>
  </si>
  <si>
    <t>被覆にしわ、むら、はがれ、われがなく、曲がり、凸凹が無いことが目視で確認できる。</t>
    <phoneticPr fontId="2"/>
  </si>
  <si>
    <t>現場での材料の保管が適正に管理されている。</t>
    <phoneticPr fontId="2"/>
  </si>
  <si>
    <t>ゴムスリーブの基本物性検査（引張り試験、老化試験、圧縮永久ひずみ率）等が実施されており、規格値を満足していることが確認できる。</t>
    <phoneticPr fontId="2"/>
  </si>
  <si>
    <t>誘導目地の切削深さ、位置を決めるため、事前に測定している。</t>
    <phoneticPr fontId="2"/>
  </si>
  <si>
    <t>ステンレススリーブの基本物性検査（引張り強さ、硬度、引張り破断時の最大伸び）等が実施されており、規格値を満足していることが確認できる。</t>
    <phoneticPr fontId="2"/>
  </si>
  <si>
    <t>誘導目地が管の厚さの一部を残して切り込んであることが確認できる。</t>
    <phoneticPr fontId="2"/>
  </si>
  <si>
    <t>誘導目地へのシール材が隙間なく充填されていることが確認できる。（水中も）</t>
    <phoneticPr fontId="2"/>
  </si>
  <si>
    <t>シール材の使用量が納品書及び空缶等により確認できる。</t>
    <phoneticPr fontId="2"/>
  </si>
  <si>
    <t>ゴムスリーブが確実に設置されていることが写真等で確認できる。</t>
    <phoneticPr fontId="2"/>
  </si>
  <si>
    <t>ステンレススリーブ（ＳＵＳ３１６）に固定金具を挿入した後、固定用ジャッキで圧入し、更に拡径し、固定していることが確認できる。</t>
    <phoneticPr fontId="2"/>
  </si>
  <si>
    <t>マグマロック設置工における油圧ジャッキの圧力基準が管理基準内に入っている。</t>
    <phoneticPr fontId="2"/>
  </si>
  <si>
    <t>使用材料（集水管・止水エントランスゴム・集水管ゴム・逆止弁等）の品質がミルシート、性能試験等で確認できる。</t>
    <phoneticPr fontId="2"/>
  </si>
  <si>
    <t>集水管の施工長さが確認され、確実に固定されている。</t>
    <phoneticPr fontId="2"/>
  </si>
  <si>
    <t>集水管の方向、角度が設計図書どおりに施工されていることが確認できる。</t>
    <phoneticPr fontId="2"/>
  </si>
  <si>
    <t>集水管の位置、数量が設計図書どおり施工されていることが確認できる。</t>
    <phoneticPr fontId="2"/>
  </si>
  <si>
    <t>使用材料（浮上抑制ブロック・固定バンド・バックアップ材等）の品質がミルシート、性能試験等で確認できる。</t>
    <phoneticPr fontId="2"/>
  </si>
  <si>
    <t>掘削底面部は浮上抑制ブロックの沈下防止を防ぐため十分転圧されていることが確認できる。</t>
    <phoneticPr fontId="2"/>
  </si>
  <si>
    <t>固定バンドが所定の位置に取付けられていることが確認できる。</t>
    <phoneticPr fontId="2"/>
  </si>
  <si>
    <t>固定バンドの締付確認が実施され、所定のトルク値で締め付けられており、適切に記録が管理されている。</t>
    <phoneticPr fontId="2"/>
  </si>
  <si>
    <t>固定バンドの締付器、測定機器のキャリブレーションを実施している。</t>
    <phoneticPr fontId="2"/>
  </si>
  <si>
    <t>マンホール本体と浮上防止ブロックの間の隙間を維持するために、パイプ等をマンホールの外側に立て、浮上抑制ブロック浮上抑制ブロックを設置している。</t>
    <phoneticPr fontId="2"/>
  </si>
  <si>
    <t>マンホール本体と浮上抑制ブロックとの間に隙間があり、地震時に別々の挙動を示すようになっていることが確認できる。</t>
    <phoneticPr fontId="2"/>
  </si>
  <si>
    <t>マンホールの外周部と浮上抑制ブロックの隙間にバックアップ材が隙間なく充填されていることが確認できる。</t>
    <phoneticPr fontId="2"/>
  </si>
  <si>
    <t>マンホール浮上抑制ブロックに偏土圧がかからないように均等に埋め戻していることが確認できる。</t>
    <phoneticPr fontId="2"/>
  </si>
  <si>
    <t>土砂流出防止ネットが掘削周囲に折り曲げられていることが確認できる。</t>
    <phoneticPr fontId="2"/>
  </si>
  <si>
    <t xml:space="preserve">
補助ブロックと連結する鋼材とのボルト締付確認が実施され、適切に記録が管理されている。</t>
    <phoneticPr fontId="2"/>
  </si>
  <si>
    <t>アスファルト舗装の舗設温度等の品質管理が適切に行われている。</t>
    <phoneticPr fontId="2"/>
  </si>
  <si>
    <t>鋼材の員数照合がミルシート等（現物照合を含む）で確認されている。</t>
    <phoneticPr fontId="2"/>
  </si>
  <si>
    <t>素地調整の場合、第1種ケレン後４時間以内に金属前処理塗装を実施していることが確認できる。　</t>
    <phoneticPr fontId="2"/>
  </si>
  <si>
    <t>塗装する面が乾燥状態であることが確認できる。</t>
    <phoneticPr fontId="2"/>
  </si>
  <si>
    <t>塗料の空缶管理が、写真等で確実に空であることが確認できる。</t>
    <phoneticPr fontId="2"/>
  </si>
  <si>
    <t>塗料の品質が出荷証明書、塗料証明書で確認できる。</t>
    <phoneticPr fontId="2"/>
  </si>
  <si>
    <t>塗装前の処理が適切に実施されていることが確認できる。</t>
    <phoneticPr fontId="2"/>
  </si>
  <si>
    <t>仕様書に定められた制限内の気温、湿度の条件下で塗装を行っていることが確認できる。　</t>
    <phoneticPr fontId="2"/>
  </si>
  <si>
    <t>溶接作業にあたり、作業員の技量確認を行っている。</t>
    <phoneticPr fontId="2"/>
  </si>
  <si>
    <t>伸縮可とう管の構造、寸法、水圧試験等が実施され、試験成績表等で確認できる。</t>
    <phoneticPr fontId="2"/>
  </si>
  <si>
    <t>放射性透過試験により溶接箇所の試験結果報告書が作成され、適正に実施されたことが確認できる。</t>
    <phoneticPr fontId="2"/>
  </si>
  <si>
    <t>ボルトの締付確認が実施され、適切に記録が保管されている。</t>
    <phoneticPr fontId="2"/>
  </si>
  <si>
    <t>ボルトの品質がミルシート等で確認できる。</t>
    <phoneticPr fontId="2"/>
  </si>
  <si>
    <t>鋼材の保管にあたり変形及び塗装面に損傷を与えないように適切に管理されている。</t>
    <phoneticPr fontId="2"/>
  </si>
  <si>
    <t>現場架設後、水漏れしていないことが確認できる。</t>
    <phoneticPr fontId="2"/>
  </si>
  <si>
    <t>現場塗装で塗り残し、むら等がない。</t>
    <phoneticPr fontId="2"/>
  </si>
  <si>
    <t>フランジの据付で、コンクリート面のチッピング及びモルタル付着が確認でき、仕上げ面が平坦に出来ている。</t>
    <phoneticPr fontId="2"/>
  </si>
  <si>
    <t>コンクリート打込み前に打継ぎ目処理を適切に行っていることが確認できる。</t>
    <phoneticPr fontId="2"/>
  </si>
  <si>
    <t>型枠の目違いがなく、型枠の破片等がコンクリート表面になく、丁寧な仕上がりが確認できる。</t>
    <phoneticPr fontId="2"/>
  </si>
  <si>
    <t>目地に挟む目地材や止水坂等の設置が適切である。</t>
    <phoneticPr fontId="2"/>
  </si>
  <si>
    <t>コンクリート及びセメントコンクリート製品の使用にあたりアルカリ骨材反応抑制対策の適合を確認している。（高炉Ｂ種・Ｃ種のセメントを使用したコンクリートの場合は評価対象から除外する）</t>
    <phoneticPr fontId="2"/>
  </si>
  <si>
    <t>コンクリート打込み前に、単位水量試験または水セメント比試験を実施している。（平成26年8月19日付技第1019号）</t>
    <phoneticPr fontId="2"/>
  </si>
  <si>
    <t xml:space="preserve"> 非破壊試験による配筋状態及びかぶり測定を行っている。（平成31年2月15日付技第1035号）</t>
    <phoneticPr fontId="2"/>
  </si>
  <si>
    <t>ひび割れ有無の調査を実施し報告している（土木コンクリート構造物の品質確保における品質確認調査方法、適用範囲２）</t>
    <phoneticPr fontId="2"/>
  </si>
  <si>
    <t>有害なクラックが無い。</t>
    <phoneticPr fontId="2"/>
  </si>
  <si>
    <t>水張試験を実施し、水面低下が５ｍｍ以下であることを監督員立会いの元確認している。</t>
    <phoneticPr fontId="2"/>
  </si>
  <si>
    <t xml:space="preserve">新潟県コンクリート品質確保ガイドライン（案）に基づく取組を達成した（加点対象構造物以外は項目削除）
</t>
    <phoneticPr fontId="2"/>
  </si>
  <si>
    <t>設計図書に基づくコンクリートの配合試験または試験練りが行われており、適切なコンクリートの規格（強度・w/ｃ・最大骨材粒径・塩化物総量等）が確認できる。（JIS A-5308以外の生コンを使用する場合）</t>
    <phoneticPr fontId="2"/>
  </si>
  <si>
    <t>コンクリート打込み時の必要な供試体を採取し、強度・スランプ・空気量等が確認できる。（JIS A-5308以外の生コンを使用する場合）</t>
    <phoneticPr fontId="2"/>
  </si>
  <si>
    <t>施工条件及び気象条件に適した運搬時間、打込み時の投入高さ、ﾊﾞｲﾌﾞﾚｰﾀｰによる締固、養生方法等、適切に行っている。（寒中及び暑中ｺﾝｸﾘｰﾄ等を含む）</t>
    <phoneticPr fontId="2"/>
  </si>
  <si>
    <t>型枠、支保工の組立が適正で、コンクリート打込み後、取り外し時期がコンクリート強度等で適正に管理されている。</t>
    <phoneticPr fontId="2"/>
  </si>
  <si>
    <t>コンクリートの打ち直しや補修の痕跡がない。</t>
    <phoneticPr fontId="2"/>
  </si>
  <si>
    <t>コンクリート打込みに雨水やわき水が適切に処理されている。</t>
    <phoneticPr fontId="2"/>
  </si>
  <si>
    <t>コンクリートの現場養生用の供試体が当該現場のものであることが確認できる。</t>
    <phoneticPr fontId="2"/>
  </si>
  <si>
    <t>ひび割れ発生状況調査を実施している（土木コンクリート構造物の品質確保における品質確認調査方法、適用範囲１）</t>
    <phoneticPr fontId="2"/>
  </si>
  <si>
    <t>鉄筋の組立・加工が適切であることが確認できる。</t>
    <phoneticPr fontId="2"/>
  </si>
  <si>
    <t>スペーサーを適切に配置し、鉄筋のかぶりを確保している。</t>
    <phoneticPr fontId="2"/>
  </si>
  <si>
    <t>鉄筋圧接作業にあたり、作業員の技量確認を行っている。</t>
    <phoneticPr fontId="2"/>
  </si>
  <si>
    <t>鉄筋の規格・引張強度・曲げ強度の試験値をミルシート等で確認できる。</t>
    <phoneticPr fontId="2"/>
  </si>
  <si>
    <t>主鉄筋の引張試験を１規格１０ロッドごとに実施している。</t>
    <phoneticPr fontId="2"/>
  </si>
  <si>
    <t>非破壊試験を実施し、配筋状態およびかぶり測定により鉄筋状況を確認している。</t>
    <phoneticPr fontId="2"/>
  </si>
  <si>
    <t>相対湿度が８５％以上のときは塗装を実施していないことが確認できる。（塗装前に湿度を測定している。）</t>
    <phoneticPr fontId="2"/>
  </si>
  <si>
    <t>塗装するコンクリート面の含水率は高周波水分計で８％以下であることを確認している。</t>
    <phoneticPr fontId="2"/>
  </si>
  <si>
    <t>塗装前のコンクリート表面のレイタンス処理が適切に実施されていることが確認できる。</t>
    <phoneticPr fontId="2"/>
  </si>
  <si>
    <t>しわ、ちぢみ、ふくれ、だれ等がないことが確認できる。</t>
    <phoneticPr fontId="2"/>
  </si>
  <si>
    <t>コンクリート打込みまでの鉄筋の保管管理が適正であることが確認できる。</t>
    <phoneticPr fontId="2"/>
  </si>
  <si>
    <t>使用材料は数量をはじめ、安全性が確認できる品質証明書が整理されている。</t>
    <phoneticPr fontId="2"/>
  </si>
  <si>
    <t>設計図書に示された数量が、使用前後（重袋・空袋）により写真で確認できる。</t>
    <phoneticPr fontId="2"/>
  </si>
  <si>
    <t>はつり面が平坦に仕上げられ、清掃されていることが確認できる。</t>
    <phoneticPr fontId="2"/>
  </si>
  <si>
    <t>鉄筋を露出させ防錆処理を適切に行っていることが確認できる。</t>
    <phoneticPr fontId="2"/>
  </si>
  <si>
    <t>鉄筋を確実に設置していることが確認できる。</t>
    <phoneticPr fontId="2"/>
  </si>
  <si>
    <t>断面修復材の強度試験等（圧縮強度試験・フロー値・粘着力試験）を実施していることが確認できる。</t>
    <phoneticPr fontId="2"/>
  </si>
  <si>
    <t>断面修復工に先立ち、はつり面を刷毛で湿潤状態としていることが確認できる。</t>
    <phoneticPr fontId="2"/>
  </si>
  <si>
    <t>断面修復材を規定の配合で電動攪拌機で均一になるまで攪拌していることが確認できる。</t>
    <phoneticPr fontId="2"/>
  </si>
  <si>
    <t>1回あたりの施工厚は規定の厚さで施工していることが確認できる。</t>
    <phoneticPr fontId="2"/>
  </si>
  <si>
    <t>規定の鉄筋のかぶりを確保して、断面修復されていることが確認できる。</t>
    <phoneticPr fontId="2"/>
  </si>
  <si>
    <t xml:space="preserve">
施工後は直射日光、風等が当たらないようにシートがけ養生を行っていることが確認できる。</t>
    <phoneticPr fontId="2"/>
  </si>
  <si>
    <t>表面処理工の塗装する面を洗浄し、乾燥状態としていることが確認できる。</t>
    <phoneticPr fontId="2"/>
  </si>
  <si>
    <t>施工時の天候、気温及び湿度等の条件が記録されており、適正な気象条件下で塗装していることが確認できる。</t>
    <phoneticPr fontId="2"/>
  </si>
  <si>
    <t>規定の回数で塗布されていることが確認できる。</t>
    <phoneticPr fontId="2"/>
  </si>
  <si>
    <t>塗装に有害な付着物がないことが確認できる。</t>
    <phoneticPr fontId="2"/>
  </si>
  <si>
    <t>雨水等の影響を受けない場所で保管していることが確認できる。</t>
    <phoneticPr fontId="2"/>
  </si>
  <si>
    <t>しみ、ちぢみ、ふくれ、だれ等がないことが確認できる。</t>
    <phoneticPr fontId="2"/>
  </si>
  <si>
    <t>施工時の天候、気温等が適正な気象条件で施工されている。</t>
    <phoneticPr fontId="2"/>
  </si>
  <si>
    <t>材料の規格・品質が試験成績表などで確認できる。</t>
    <phoneticPr fontId="2"/>
  </si>
  <si>
    <t>施工面に空隙、気泡、しわ等の有害なものが無い。</t>
    <phoneticPr fontId="2"/>
  </si>
  <si>
    <t>重ね継手長は１０ｃｍ以上としていることが確認できる。</t>
    <phoneticPr fontId="2"/>
  </si>
  <si>
    <t>冬季の施工（気温５℃以下）、または湿度８５％以上の場合は、温風機等により温度管理又は湿度管理と行い施工している。</t>
    <phoneticPr fontId="2"/>
  </si>
  <si>
    <t>各層毎に施工中１回以上の付着強度試験を行い、品質を管理している。</t>
    <phoneticPr fontId="2"/>
  </si>
  <si>
    <t>下地処理でコンクリートの表面の劣化層の研磨、除去、ひびわれ補修などを実施し、平坦性が確保されている。</t>
    <phoneticPr fontId="2"/>
  </si>
  <si>
    <t>炭素繊維シート接着工終了後、必要に応じてビニールシート等で養生を行っている。</t>
    <phoneticPr fontId="2"/>
  </si>
  <si>
    <t>塗装の空缶管理が写真で確認できる。</t>
    <phoneticPr fontId="2"/>
  </si>
  <si>
    <t>材料の保管が屋内等に保管されていることが確認できる。</t>
    <phoneticPr fontId="2"/>
  </si>
  <si>
    <t>％</t>
    <phoneticPr fontId="2"/>
  </si>
  <si>
    <t>〇：</t>
    <phoneticPr fontId="2"/>
  </si>
  <si>
    <t>△:</t>
    <phoneticPr fontId="2"/>
  </si>
  <si>
    <t>×:</t>
    <phoneticPr fontId="2"/>
  </si>
  <si>
    <t>判定：</t>
    <rPh sb="0" eb="2">
      <t>ハンテイ</t>
    </rPh>
    <phoneticPr fontId="2"/>
  </si>
  <si>
    <t>a</t>
    <phoneticPr fontId="2"/>
  </si>
  <si>
    <t>a'</t>
    <phoneticPr fontId="2"/>
  </si>
  <si>
    <t>b</t>
    <phoneticPr fontId="2"/>
  </si>
  <si>
    <t>b'</t>
    <phoneticPr fontId="2"/>
  </si>
  <si>
    <t>c</t>
    <phoneticPr fontId="2"/>
  </si>
  <si>
    <t>d</t>
    <phoneticPr fontId="2"/>
  </si>
  <si>
    <t>e</t>
    <phoneticPr fontId="2"/>
  </si>
  <si>
    <t>コンクリート打込み時に雨水やわき水が適切に処理されている。</t>
    <phoneticPr fontId="2"/>
  </si>
  <si>
    <t>コンクリート打込みに打継ぎ目処理を適切に行っていることが確認できる。</t>
    <phoneticPr fontId="2"/>
  </si>
  <si>
    <t>非破壊試験による配筋状態及びかぶり測定を行っている。（平成31年2月15日付技第1035号）</t>
    <phoneticPr fontId="2"/>
  </si>
  <si>
    <t>目地に挟む目地材は、露出の表面で均一に出るよう施工されている。</t>
    <phoneticPr fontId="2"/>
  </si>
  <si>
    <t>目地材、止水板等はよじれなく直線的に仕上がっている。</t>
    <phoneticPr fontId="2"/>
  </si>
  <si>
    <t>機器及び部品等で性能検査をするものは、製造者又は公的機関の証明書が整備されている。</t>
    <phoneticPr fontId="2"/>
  </si>
  <si>
    <t>高流動コンクリートの自己充てん性は、実際の構造物または部材を模擬した、これと同等の構造条件及び施工条件を有する実物大模型等により、照査している。</t>
    <phoneticPr fontId="2"/>
  </si>
  <si>
    <t>新潟県コンクリート品質確保ガイドライン（案）に基づく取組を達成した。（加点対象構造物以外は項目削除）</t>
    <phoneticPr fontId="2"/>
  </si>
  <si>
    <t>高流動コンクリートの流動性はスランプフロー試験、材料分離抵抗性は５００㎜フロー到達時間または　漏斗流下時間、自己充てん性は充てん装置を用いた通過性試験等で管理している。</t>
    <phoneticPr fontId="2"/>
  </si>
  <si>
    <t>高流動コンクリートの打込み速度を、配合、部材形状、配筋状況等に応じて、試験結果や実績に基づいて適切に定めている。</t>
    <phoneticPr fontId="2"/>
  </si>
  <si>
    <t>サンドイッチ鋼床版のコンクリートが充分に充てんされているかどうか、コンクリートの打込み及び締め固めに際し空気抜き孔等からのコンクリートのオーバーフロー等により確認できる。</t>
    <phoneticPr fontId="2"/>
  </si>
  <si>
    <t>鋼板に囲まれて閉鎖空間となる一つの隔室内には、コンクリートを連続して打込んでいることが確認できる。　</t>
    <phoneticPr fontId="2"/>
  </si>
  <si>
    <t>鉄筋の塗膜厚が、220±40μmの範囲で管理していることが確認できる。</t>
    <phoneticPr fontId="2"/>
  </si>
  <si>
    <t>曲げ加工の際はキズ防止のため、緩衝材を当て加工していることが確認できる。</t>
    <phoneticPr fontId="2"/>
  </si>
  <si>
    <t>鉄筋の付着強度試験、ピンホール試験、耐衝撃性試験、曲げ加工状況をミルシート等で確認できる。</t>
    <phoneticPr fontId="2"/>
  </si>
  <si>
    <t>既設伸縮装置を撤去するにあたり、他の部分に損傷を与え無いように施工されている。</t>
    <phoneticPr fontId="2"/>
  </si>
  <si>
    <t>設置に先立ち、床板遊間量を適正に測定していることが確認できる。</t>
    <phoneticPr fontId="2"/>
  </si>
  <si>
    <t>施工にあたり、気温等が管理され、適正な条件で施工されている。</t>
    <phoneticPr fontId="2"/>
  </si>
  <si>
    <t>伸縮装置と舗装面の仕上がりが平坦に施工されている。</t>
    <phoneticPr fontId="2"/>
  </si>
  <si>
    <t>交通解放にあたり、強度発現の確認が行われている。</t>
    <phoneticPr fontId="2"/>
  </si>
  <si>
    <t>品質関係の試験結果のばらつきが少なく、良好であることが確認できる。</t>
    <phoneticPr fontId="2"/>
  </si>
  <si>
    <t>製品の承認を受けていることが確認できる。</t>
    <phoneticPr fontId="2"/>
  </si>
  <si>
    <t>製品の品質が「試験成績表」等から確認できる。</t>
    <phoneticPr fontId="2"/>
  </si>
  <si>
    <t>塗装の品質が出荷証明書、塗装証明書で確認できる。</t>
    <phoneticPr fontId="2"/>
  </si>
  <si>
    <t>放射性透過試験により溶接個所の試験結果報告書が作成され、適正に実施したことが確認できる。</t>
    <phoneticPr fontId="2"/>
  </si>
  <si>
    <t>工事着手前に、鉄筋探査器等で既設上下部構造の落橋防止装置取付部付近の配筋状況の確認がされている。</t>
    <phoneticPr fontId="2"/>
  </si>
  <si>
    <t>アンカーの削孔にあたり、既設鉄筋やコンクリートに損傷を与えないよう注意して行っている。</t>
    <phoneticPr fontId="2"/>
  </si>
  <si>
    <t>アンカーボルト孔の削孔長を全数確認し、資料が整理されている。</t>
    <phoneticPr fontId="2"/>
  </si>
  <si>
    <t>施工後にアンカーボルトの定着長を超音波探傷器を用いて全数測定し、資料が整理されている。</t>
    <phoneticPr fontId="2"/>
  </si>
  <si>
    <t>アンカーボルトの材料搬入時に、長さ、径、材料について全数確認を行っている。</t>
    <phoneticPr fontId="2"/>
  </si>
  <si>
    <t xml:space="preserve">
ボルトの締付機、測定機器のキャリブレーションを実施している。</t>
    <phoneticPr fontId="2"/>
  </si>
  <si>
    <t>ブラケット接合面のケレンが入念に実施されていることが確認できる。</t>
    <phoneticPr fontId="2"/>
  </si>
  <si>
    <t>落橋防止ケーブルの設置は図面どおりに行われ、支間・遊間等の測定値は規格値を満足している。</t>
    <phoneticPr fontId="2"/>
  </si>
  <si>
    <t xml:space="preserve">
塗装時の天候・気温及び湿度等の条件が記録・整理され、適切な条件のもとに塗装を行っている。</t>
    <phoneticPr fontId="2"/>
  </si>
  <si>
    <t>現場塗装で塗り残し、むら等が無い。</t>
    <phoneticPr fontId="2"/>
  </si>
  <si>
    <t>鋼材の員数照合がミルシート等（現場照合含む）で確認されている。</t>
    <phoneticPr fontId="2"/>
  </si>
  <si>
    <t>ボルト・ナット・定着金具の品質がミルシート等で確認できる。</t>
    <phoneticPr fontId="2"/>
  </si>
  <si>
    <t>施工時の天候、気温及び湿度等の条件が記録されおり、適性な気象条件下で塗装している。</t>
    <phoneticPr fontId="2"/>
  </si>
  <si>
    <t>塗料の空缶管理が、写真等で確実に確認できる。</t>
    <phoneticPr fontId="2"/>
  </si>
  <si>
    <t>締め付けボルト、桁との間及び隅の所で塗り残しがない。</t>
    <phoneticPr fontId="2"/>
  </si>
  <si>
    <t>設計図書に示された数量が、使用前後で資料により確認できる。</t>
    <phoneticPr fontId="2"/>
  </si>
  <si>
    <t>作業実施前に装置（機器）のキャリブレーションが実施されている。</t>
    <phoneticPr fontId="2"/>
  </si>
  <si>
    <t>ケーブルの緊張状況が記録され、適切に管理されている。</t>
    <phoneticPr fontId="2"/>
  </si>
  <si>
    <t>鋼材等の資材の保管にあたり変形及び製品に損傷を与えないように適切に管理されている。</t>
    <phoneticPr fontId="2"/>
  </si>
  <si>
    <t>既存の舗装材の撤去が確実に行われ、背着材がむら無く塗布されている。</t>
    <phoneticPr fontId="2"/>
  </si>
  <si>
    <t>防水工において水分測定を行い、測定結果が書類で整備されている。</t>
    <phoneticPr fontId="2"/>
  </si>
  <si>
    <t>舗装端部の防水処理が、適正に施工されている。</t>
    <phoneticPr fontId="2"/>
  </si>
  <si>
    <t>防水シートは、床版が十分に乾燥した後に適切に施工されている。</t>
    <phoneticPr fontId="2"/>
  </si>
  <si>
    <t>鋼材面に支障となる突起物がある場合は切断や研磨により除去している。</t>
    <phoneticPr fontId="2"/>
  </si>
  <si>
    <t>素地調整で生じた除去物は回収し、産業廃棄物として適正に処理していることが確認できる。</t>
    <phoneticPr fontId="2"/>
  </si>
  <si>
    <t>ペーストテープが規程の重ね代（10％）を確保した上で巻き付けられていることが確認できる。</t>
    <phoneticPr fontId="2"/>
  </si>
  <si>
    <t>巻き付け後のペーストテープに水泡や気泡が残っていないことが確認できる。</t>
    <phoneticPr fontId="2"/>
  </si>
  <si>
    <t>防食テープが規程の重ね代（55％）を確保した上で巻き付けられていることが確認できる。</t>
    <phoneticPr fontId="2"/>
  </si>
  <si>
    <t>巻き付け後の防食テープに水泡や気泡が残っていないことが確認できる。</t>
    <phoneticPr fontId="2"/>
  </si>
  <si>
    <t>保護カバーは規定通りの幅をに重ね合わせて施工されていることが確認できる。</t>
    <phoneticPr fontId="2"/>
  </si>
  <si>
    <t>使用材料が所定の品質を有することが、製造工場の試験成績書（検査証明書）で確認できる。</t>
    <phoneticPr fontId="2"/>
  </si>
  <si>
    <t>腐食状況を事前に調査し、調査結果を基に監督員と施工範囲を確認していることが書面で確認できる。</t>
    <phoneticPr fontId="2"/>
  </si>
  <si>
    <t>素地調整で鋼材面の水中生物、浮き錆、浮き塗膜等を除去し、規程のグレード（ISO St2以上）に仕上げていることが確認できる。</t>
    <phoneticPr fontId="2"/>
  </si>
  <si>
    <t>上端部が上部構造物に所定の深さで差し込まれ、間隙部に水中硬化型エポキシ樹脂を十分に充填していることが確認できる。</t>
    <phoneticPr fontId="2"/>
  </si>
  <si>
    <t>下端部は下端固定金具で固定し、水中硬化型エポキシ樹脂を十分に充填していることが確認できる。</t>
    <phoneticPr fontId="2"/>
  </si>
  <si>
    <t>施工計画書に作業方法、手順、仮設方法等が記載され実施している。</t>
    <phoneticPr fontId="2"/>
  </si>
  <si>
    <t>施工計画書に周辺環境に配慮した騒音対策、振動対策が記載され実施されている。</t>
    <phoneticPr fontId="2"/>
  </si>
  <si>
    <t>施工計画書に安全対策が記載され実施している。</t>
    <phoneticPr fontId="2"/>
  </si>
  <si>
    <t>撤去数量（鋼材、コンクリート）が確実に処理されていることが書類・写真で確認できる。</t>
    <phoneticPr fontId="2"/>
  </si>
  <si>
    <t>処理量が最終処分地での記録と整合する。</t>
    <phoneticPr fontId="2"/>
  </si>
  <si>
    <t>埋設物撤去状況及び記録が適切である。</t>
    <phoneticPr fontId="2"/>
  </si>
  <si>
    <t>施工基面が平坦に仕上げられている。</t>
    <phoneticPr fontId="2"/>
  </si>
  <si>
    <t>材料の規格・品質が試験成績表等で確認できる。</t>
    <phoneticPr fontId="2"/>
  </si>
  <si>
    <t>海岸部に保管する型枠のセパレート、組立の鉄筋等は、錆防止対策を行っている。</t>
    <phoneticPr fontId="2"/>
  </si>
  <si>
    <t>濁り防止等環境保全に十分注意して施工していることが確認できる。</t>
    <phoneticPr fontId="2"/>
  </si>
  <si>
    <t>基礎の均し面が平坦に仕上げられていることが確認できる。</t>
    <phoneticPr fontId="2"/>
  </si>
  <si>
    <t>吸出し防止材のマットは、重ね合わせ幅が確認できる。</t>
    <phoneticPr fontId="2"/>
  </si>
  <si>
    <t>設置された緩傾斜ブロックに破損や補修痕のないことが確認できる。</t>
    <phoneticPr fontId="2"/>
  </si>
  <si>
    <t>設置された緩傾斜ブロックの不等沈下がなく、横方向のずれもない。</t>
    <phoneticPr fontId="2"/>
  </si>
  <si>
    <t>緩傾斜ブロックが設計勾配どおりに施工されている。</t>
    <phoneticPr fontId="2"/>
  </si>
  <si>
    <t>コンクリートブロックの転地、借置に際し、強度確認を行っている。</t>
    <phoneticPr fontId="2"/>
  </si>
  <si>
    <t>コンクリートブロックの借置きで転倒、崩壊等の恐れがない。　</t>
    <phoneticPr fontId="2"/>
  </si>
  <si>
    <t>異型ブロック等を現場で製作のものは、型枠搬入時に仮組等を実施し、寸法・歪み・傷等をチエックしている。</t>
    <phoneticPr fontId="2"/>
  </si>
  <si>
    <t>異型ブロックの製作で豆板、かけ、型枠の目違いが規定の範囲であることが確認できる。</t>
    <phoneticPr fontId="2"/>
  </si>
  <si>
    <t>中詰めに使用する石の計量が適切であることが確認できる。</t>
    <phoneticPr fontId="2"/>
  </si>
  <si>
    <t>基礎工は、大小の石でかみ合わせが良く、均し面にゆるみがないよう施工されていることが確認できる。</t>
    <phoneticPr fontId="2"/>
  </si>
  <si>
    <t>基礎に敷設する帆布等の破れがなく、所定の重ねが写真記録等により確認できる。</t>
    <phoneticPr fontId="2"/>
  </si>
  <si>
    <t>捨石基礎の均し面が平坦に仕上げられていることが確認できる。</t>
    <phoneticPr fontId="2"/>
  </si>
  <si>
    <t>潮位が事前に確認され整理されている。</t>
    <phoneticPr fontId="2"/>
  </si>
  <si>
    <t xml:space="preserve">
濁り防止等環境保全に十分注意して施工していることが確認できる。</t>
    <phoneticPr fontId="2"/>
  </si>
  <si>
    <t>捨石、被覆石などの材料の規格・品質が試験成績表等（現物照合を含む）で確認できる。</t>
    <phoneticPr fontId="2"/>
  </si>
  <si>
    <t>鉄筋の加工が適切であることが確認できる。</t>
    <phoneticPr fontId="2"/>
  </si>
  <si>
    <t>コンクリートブロックの転地、仮置に際し、強度確認を行っている。</t>
    <phoneticPr fontId="2"/>
  </si>
  <si>
    <t>コンクリートブロックの仮置きで転倒、崩壊等の恐れがない。</t>
    <phoneticPr fontId="2"/>
  </si>
  <si>
    <t>設置されたブロックに破損や補修痕のないことが確認できる。</t>
    <phoneticPr fontId="2"/>
  </si>
  <si>
    <t>異型ブロックの据付が平坦に仕上げられていることが、写真等で確認できる。</t>
    <phoneticPr fontId="2"/>
  </si>
  <si>
    <t>音響測深器の資料により、縦断的に延長、平坦性が確認できる。</t>
    <phoneticPr fontId="2"/>
  </si>
  <si>
    <t>音響測深器の資料により、横断的に幅、平坦性が確認できる。</t>
    <phoneticPr fontId="2"/>
  </si>
  <si>
    <t>基礎工に使用する石の計量が適切であることが確認できる。</t>
    <phoneticPr fontId="2"/>
  </si>
  <si>
    <t>基礎工は、大小の石でかみ合わせが良く、均し面にゆるみがないよう施工されていることが確認できる</t>
    <phoneticPr fontId="2"/>
  </si>
  <si>
    <t>現地に搬入された捨石の量が確認できるよう、運搬船の種類及び空立積等積載量（運搬船に石材を積みこんだ状態できっ水線を検測し、積載量を算出する等）が確認できる。</t>
    <phoneticPr fontId="2"/>
  </si>
  <si>
    <t>型枠、支保工の組立が適正で、コンクリート打込み後、取り外し時期がコンクリート強度等で適正に管理されてれている。</t>
    <phoneticPr fontId="2"/>
  </si>
  <si>
    <t>高流動コンクリートの流動性はスランプフロー試験、材料分離抵抗性は５００㎜フロー到達時間または漏斗流下時間、自己充てん性は充てん装置を用いた通過性試験等で管理している。</t>
    <phoneticPr fontId="2"/>
  </si>
  <si>
    <t>高流動コンクリートは、表面仕上げを行う時期まで、表面の乾燥を防止する対策を施していることが確認できる。</t>
    <phoneticPr fontId="2"/>
  </si>
  <si>
    <t xml:space="preserve">
潮位が事前に確認され整理されている。</t>
    <phoneticPr fontId="2"/>
  </si>
  <si>
    <t>鉄筋圧接(溶接）作業にあたり、作業員の技量確認を行っている。</t>
    <phoneticPr fontId="2"/>
  </si>
  <si>
    <t>鉄筋の重ね継手が、設計図書に示す長さを重ね合わせて、なまし鉄線で数箇所緊結していることが確認できる。</t>
    <phoneticPr fontId="2"/>
  </si>
  <si>
    <t>杭及び矢板に損傷及び補修痕がなく施工されている。</t>
    <phoneticPr fontId="2"/>
  </si>
  <si>
    <t>杭及び矢板の打ち止め施工管理方法等が整備され、かつ記録が確認できる。</t>
    <phoneticPr fontId="2"/>
  </si>
  <si>
    <t>溶接及び切断の品質管理に関して仕様書に定められた事項が確認できる。</t>
    <phoneticPr fontId="2"/>
  </si>
  <si>
    <t>打ち込み機械が堅固な足場に固定され、施工されていることが確認できる。</t>
    <phoneticPr fontId="2"/>
  </si>
  <si>
    <t>溶接（ガス切断）作業にあたり、作業員の技量確認をおこなっている。</t>
    <phoneticPr fontId="2"/>
  </si>
  <si>
    <t>腹起こし材を全延長にわたり規定の水平高さに取付け、ボルトで十分締め付け矢板壁に密着させている。</t>
    <phoneticPr fontId="2"/>
  </si>
  <si>
    <t>鋼材の保管にあたり、変形及び塗覆装面に損傷を与えないよう、適切に処理されている。</t>
    <phoneticPr fontId="2"/>
  </si>
  <si>
    <t>控索素材は遇角部等特別な場合を除き矢板法線に対して直角に設置されている。</t>
    <phoneticPr fontId="2"/>
  </si>
  <si>
    <t>杭、矢板、控工の規格・引張強度・曲げ強度の試験値をミルシート等で確認できる。</t>
    <phoneticPr fontId="2"/>
  </si>
  <si>
    <t>タイロッドの定着ナットのねじ部は、ねじ山全部がねじ込まれたうえ、ねじ山が三つ山以上突き出しているように締め付けられていることが確認できる。</t>
    <phoneticPr fontId="2"/>
  </si>
  <si>
    <t>ターンバックルのねじ込み長さは、定着ナットの高さ以上にねじ込まれていることが確認できる。</t>
    <phoneticPr fontId="2"/>
  </si>
  <si>
    <t>部材にひずみを生じさせないよう切断していることが確認できる。</t>
    <phoneticPr fontId="2"/>
  </si>
  <si>
    <t>事前に切断箇所のさび、ごみ等を除去していることが確認できる。</t>
    <phoneticPr fontId="2"/>
  </si>
  <si>
    <t>締め固めを適切な条件で施工している。　（巻きだし厚が均一で均等な転圧)</t>
    <phoneticPr fontId="2"/>
  </si>
  <si>
    <t>盛土材の粒径の混合割合が確認できる。</t>
    <phoneticPr fontId="2"/>
  </si>
  <si>
    <t>盛土材の品質、形状が設計図書に基づくことが、試験成績表で確認できる。</t>
    <phoneticPr fontId="2"/>
  </si>
  <si>
    <t>盛土材の表面が平坦に仕上げられていることが確認できる。</t>
    <phoneticPr fontId="2"/>
  </si>
  <si>
    <t>工事期間中１日１回は潮位観測を行い、記録している。</t>
    <phoneticPr fontId="2"/>
  </si>
  <si>
    <t>養浜施工断面の実測を行い、数量の確認ができる。</t>
    <phoneticPr fontId="2"/>
  </si>
  <si>
    <t>搬入土砂の数量確認ができる。（桝立て等を実施。）</t>
    <phoneticPr fontId="2"/>
  </si>
  <si>
    <t>養浜済みの箇所に浸食があった場合、監督員の出来高確認済みの部分を除いて再施工を実施している。</t>
    <phoneticPr fontId="2"/>
  </si>
  <si>
    <t>工事期間中、１日１回は潮位が事前に確認され記録が整理されている。</t>
    <phoneticPr fontId="2"/>
  </si>
  <si>
    <t>浚渫工についてムラなく設計図書どおりに施工されていることが記録により確認できる。</t>
    <phoneticPr fontId="2"/>
  </si>
  <si>
    <t>測深資料から施工の適正さが確認できる。</t>
    <phoneticPr fontId="2"/>
  </si>
  <si>
    <t>ポンプ浚渫の施工において、施工中絶えず潮位の変化に注意し計画深度を誤らないよう施工していることが確認できる。</t>
    <phoneticPr fontId="2"/>
  </si>
  <si>
    <t>ポンプ浚渫の施工において、浚渫の作業位置を随時確認できるよう施工していることが確認できる。</t>
    <phoneticPr fontId="2"/>
  </si>
  <si>
    <t>浚渫土処理が設計図書どおりに施工されていることが確認できる。</t>
    <phoneticPr fontId="2"/>
  </si>
  <si>
    <t>浚渫の際、既存施設への影響が生じない様適切に施工している。</t>
    <phoneticPr fontId="2"/>
  </si>
  <si>
    <t>搬入土砂の数量確認ができる。（枡立て等を実施。）</t>
    <phoneticPr fontId="2"/>
  </si>
  <si>
    <t>搬出土砂の数量確認ができる。（搬出先での数量又はダンプの台数等）</t>
    <phoneticPr fontId="2"/>
  </si>
  <si>
    <t>締め固めを適切な条件で施工している。（巻きだし厚が均一で均等な転圧)</t>
    <phoneticPr fontId="2"/>
  </si>
  <si>
    <t>工事期間中１日１回は潮位観測を行い、記録しておかなければならない。</t>
    <phoneticPr fontId="2"/>
  </si>
  <si>
    <t>盛り土施工断面の実測を行い、数量の確認ができる。</t>
    <phoneticPr fontId="2"/>
  </si>
  <si>
    <t>盛り土済みの箇所に浸食があった場合、監督員の出来高確認済みの部分を除いて再施工を実施している。</t>
    <phoneticPr fontId="2"/>
  </si>
  <si>
    <t>ダンプ運搬において、過積載かどうか確認できる。</t>
    <phoneticPr fontId="2"/>
  </si>
  <si>
    <t>注入量は流量計を使用し、規定分の注入材を注入したことが確認できる。</t>
    <phoneticPr fontId="2"/>
  </si>
  <si>
    <t>使用材料の重袋・空袋管理が、写真等で確実に確認できる。</t>
    <phoneticPr fontId="2"/>
  </si>
  <si>
    <t>改良土は均一な強度で改良され、バラツキがないことが資料により確認できる。</t>
    <phoneticPr fontId="2"/>
  </si>
  <si>
    <t>工事着手前に配合試験、一軸圧縮試験等を実施し、それに基づいた施工が実施されている。</t>
    <phoneticPr fontId="2"/>
  </si>
  <si>
    <t>使用材料は、数量をはじめ、安全性が確認できる品質証明書が整理されている。</t>
    <phoneticPr fontId="2"/>
  </si>
  <si>
    <t>改良材料の品質管理を適切に行っていることが記録で確認できる。</t>
    <phoneticPr fontId="2"/>
  </si>
  <si>
    <t>濁り防止等環境保全に十分注意して施工していることが確認されている。</t>
    <phoneticPr fontId="2"/>
  </si>
  <si>
    <t xml:space="preserve"> コンクリート打込み時に雨水やわき水が適切に処理されている。</t>
    <phoneticPr fontId="2"/>
  </si>
  <si>
    <t xml:space="preserve"> コンクリートの現場養生用の供試体が当該現場のものであることが確認できる。</t>
    <phoneticPr fontId="2"/>
  </si>
  <si>
    <t xml:space="preserve"> 型枠の目違いがなく、型枠の破片等がコンクリート表面になく、丁寧な仕上がりが確認できる。</t>
    <phoneticPr fontId="2"/>
  </si>
  <si>
    <t xml:space="preserve"> コンクリート打込み前に、単位水量試験または水セメント比試験を実施している。（平成26年8月19日付技第1019号）</t>
    <phoneticPr fontId="2"/>
  </si>
  <si>
    <t>コンクリートブロックの転置、仮置に際し、強度確認を行っている。</t>
    <phoneticPr fontId="2"/>
  </si>
  <si>
    <t>コンクリート打込みまでの鉄筋の保管管理が適切であることが確認できる。</t>
    <phoneticPr fontId="2"/>
  </si>
  <si>
    <t>鉄筋の企画・引張強度・曲げ強度の試験値をミルシート等で確認できる。</t>
    <phoneticPr fontId="2"/>
  </si>
  <si>
    <t>魚礁ブロック等を現場で製作するものは、型枠搬入時に仮組等を実施し、寸法・歪み・傷等をチェックしている。</t>
    <phoneticPr fontId="2"/>
  </si>
  <si>
    <t>魚礁ブロックの製作で豆板、かけ、型枠の目違いが規定の範囲であることが確認できる。</t>
    <phoneticPr fontId="2"/>
  </si>
  <si>
    <t>鋼材の員数照合がミルシート等（現物照合含む）で確認できる。</t>
    <phoneticPr fontId="2"/>
  </si>
  <si>
    <t>沈設に先立ちGPS及びDｰGPS等の測量機器を利用して位置を測定し、設計図書に定められた場所に沈設し、管理表を作成している。</t>
    <phoneticPr fontId="2"/>
  </si>
  <si>
    <t>沈設時の着底速度は、毎秒0.8m以下の速度で着底している。</t>
    <phoneticPr fontId="2"/>
  </si>
  <si>
    <t>沈設された魚礁は音響測深器等により高さ・長さ・幅を測定し、出来形図を作成している。</t>
    <phoneticPr fontId="2"/>
  </si>
  <si>
    <t>地山との取り合わせが適切に行われている。</t>
    <phoneticPr fontId="2"/>
  </si>
  <si>
    <t>施工基面が平滑に仕上げられている。</t>
    <phoneticPr fontId="2"/>
  </si>
  <si>
    <t>材料の品質規程証明書が整備されている。</t>
    <phoneticPr fontId="2"/>
  </si>
  <si>
    <t>鋼材の規格・引張強度・曲げ強度の試験値をミルシート等で確認できる。</t>
    <phoneticPr fontId="2"/>
  </si>
  <si>
    <t>鋼材に損傷及び補修痕がないことが確認できる。</t>
    <phoneticPr fontId="2"/>
  </si>
  <si>
    <t>鋼材に損傷があった場合は、塗装補修を実施していることが確認できる。</t>
    <phoneticPr fontId="2"/>
  </si>
  <si>
    <t>鋼材の保管管理が適正であることが確認できる。</t>
    <phoneticPr fontId="2"/>
  </si>
  <si>
    <t>床面部、上層部の仮組を実施し、レベル調整を行ってから本締めを実施していることが確認できる。</t>
    <phoneticPr fontId="2"/>
  </si>
  <si>
    <t>構造物周辺の締め固め等の処理を適正に行っている。</t>
    <phoneticPr fontId="2"/>
  </si>
  <si>
    <t>堰堤の施工に、ずれ、歪み、はらみ、損傷がないことが確認できる。</t>
    <phoneticPr fontId="2"/>
  </si>
  <si>
    <t>堰堤工の詰め石の施工が適切で空隙が生じていない。</t>
    <phoneticPr fontId="2"/>
  </si>
  <si>
    <t>堰堤の中詰め石が仕様書等に定められた大きさで施工されている。</t>
    <phoneticPr fontId="2"/>
  </si>
  <si>
    <t>堰堤の中詰め石の単位体積重量が設計単位体積重量より大きいことが確認できる。</t>
    <phoneticPr fontId="2"/>
  </si>
  <si>
    <t>吸出し防止材が所定の幅で重ね合わせられていることが、写真記録等により確認できる。</t>
    <phoneticPr fontId="2"/>
  </si>
  <si>
    <t>吸出防止材の引張強度の試験値を確認できる。</t>
    <phoneticPr fontId="2"/>
  </si>
  <si>
    <t>土砂漏れ防止材（エキスパンドメタル）の品質証明がミルシート等で確認できる。</t>
    <phoneticPr fontId="2"/>
  </si>
  <si>
    <t>鋼製スリットの規格、品質が適正であり証明書が整備されている。</t>
    <phoneticPr fontId="2"/>
  </si>
  <si>
    <t>鋼製スリットの保管、吊り込み等に十分注意を払い適切に施工されている。</t>
    <phoneticPr fontId="2"/>
  </si>
  <si>
    <t>スリットが規定の水平高さに取り付けられており、ボルトで十分締め付けられている。</t>
    <phoneticPr fontId="2"/>
  </si>
  <si>
    <t>コンクリート打設時の必要な供試体が採取され、強度・スランプ・空気量等が確認できる。</t>
    <phoneticPr fontId="2"/>
  </si>
  <si>
    <t>施工条件及び気象条件に適した運搬時間・打設投入高さ・締固め・養生方法など適切に行っている。</t>
    <phoneticPr fontId="2"/>
  </si>
  <si>
    <t>塗料材料の品質が適正であり、空缶管理が写真等で確認できる。</t>
    <phoneticPr fontId="2"/>
  </si>
  <si>
    <t>適正な気象条件で施工され、塗り残し等が無いことが確認できる。</t>
    <phoneticPr fontId="2"/>
  </si>
  <si>
    <t>製品に損傷，キズが無いことが確認できる。</t>
    <phoneticPr fontId="2"/>
  </si>
  <si>
    <t>金網の設置にあたり法面への固定方法が適切である。</t>
    <phoneticPr fontId="2"/>
  </si>
  <si>
    <t>材料・製品の品質・規格等がミルシート等により確認できる。</t>
    <phoneticPr fontId="2"/>
  </si>
  <si>
    <t>金網・ネット等が施工計画書のとおり施工され、仕上げ面から適正な間隔を保ち固定されている。</t>
    <phoneticPr fontId="2"/>
  </si>
  <si>
    <t>金網が最上段の横ロープへ２０ｃｍ以上折り返し、結束線と結合コイルで固定していることが確認できる。</t>
    <phoneticPr fontId="2"/>
  </si>
  <si>
    <t>金網の設置において、隣り合う金網は３０ｃｍ（２０ｃｍ以上）重ねて施工されていること確認できる。</t>
    <phoneticPr fontId="2"/>
  </si>
  <si>
    <t>支柱の建込において、ピンボルトの締め付け確認が実施され、適切に管理されている。</t>
    <phoneticPr fontId="2"/>
  </si>
  <si>
    <t>ピンボルトの締め付け機、測定機器のキャリブレーションを実施している。</t>
    <phoneticPr fontId="2"/>
  </si>
  <si>
    <t>アンカーが確実に固定されていることが確認できる。</t>
    <phoneticPr fontId="2"/>
  </si>
  <si>
    <t>アンカーの体力確認として、架設現場において、耐力テストを行い、実際の体力を確認している。</t>
    <phoneticPr fontId="2"/>
  </si>
  <si>
    <t>アンカー、支柱、ピンボルト、金網等の保管管理が適正である。</t>
    <phoneticPr fontId="2"/>
  </si>
  <si>
    <t>材料（ネット、アンカーロッド、注入材）・製品の品質・規格等がミルシート等により確認できる。</t>
    <phoneticPr fontId="2"/>
  </si>
  <si>
    <t>グラウトのコンシステンシー試験を実施し、フロー値の範囲が基準値内であることが確認できる。</t>
    <phoneticPr fontId="2"/>
  </si>
  <si>
    <t>グラウトの圧縮強度試験（σ２８≧２４Ｎ／ｍ㎡）を実施し、強度管理を行っている。</t>
    <phoneticPr fontId="2"/>
  </si>
  <si>
    <t>グラウト注入の状況が孔口上部まで確実に充填されていることがオーバーフローにより確認できる。</t>
    <phoneticPr fontId="2"/>
  </si>
  <si>
    <t>グラウトの注入量が、セメントの充空袋数量等で確認できる。</t>
    <phoneticPr fontId="2"/>
  </si>
  <si>
    <t>ワイヤーロープを端部基部プレートにワイヤークリップで定着するにあたり、所定のトルクで締付られていることが確認できる。</t>
    <phoneticPr fontId="2"/>
  </si>
  <si>
    <t>削孔の方向、削孔長について確認できる記録が整理されている。</t>
    <phoneticPr fontId="2"/>
  </si>
  <si>
    <t>ネット山側面に金網を上下にラップさせて敷設していることが確認できる。</t>
    <phoneticPr fontId="2"/>
  </si>
  <si>
    <t>アンカーロッド挿入までの定着具、アンカーロッド等の保管管理が適正である。</t>
    <phoneticPr fontId="2"/>
  </si>
  <si>
    <t>施工完了後、設計を満足するものであるかどうかを確認するための確認試験を実施している。</t>
    <phoneticPr fontId="2"/>
  </si>
  <si>
    <t>製品の性能が試験成績表で確認できる。</t>
    <phoneticPr fontId="2"/>
  </si>
  <si>
    <t>プレストレッシング時のコンクリート圧縮強度が確認できる。</t>
    <phoneticPr fontId="2"/>
  </si>
  <si>
    <t>製品に工事名又は記号、コンクリート打込み年月日、通し番号が表示されている。</t>
    <phoneticPr fontId="2"/>
  </si>
  <si>
    <t>製品の受け取りを現場代理人などの責任ある者が、製品を確認して受け取り、損傷等の無いもので施工している。</t>
    <phoneticPr fontId="2"/>
  </si>
  <si>
    <t>製品の保管、吊り込み、据え付け等に十分注意を払っていることが確認できる。</t>
    <phoneticPr fontId="2"/>
  </si>
  <si>
    <t>横梁の緊張及びグラウト材料の配合及び強度の管理が適切に管理されている。</t>
    <phoneticPr fontId="2"/>
  </si>
  <si>
    <t>柱脚部に防水シール材又は軟質ゴムを充填している。</t>
    <phoneticPr fontId="2"/>
  </si>
  <si>
    <t>主梁間及びブロック間の目地は、防水シート、弾性シーリング材質等の防水処理を行っている。</t>
    <phoneticPr fontId="2"/>
  </si>
  <si>
    <t>防水工は、上部が十分に乾燥したことを確認した後に適切に行っている。</t>
    <phoneticPr fontId="2"/>
  </si>
  <si>
    <t>コンクリート打込み時の必要な供試体を採取し、強度、スランプ、空気量等が確認できる。（JISA-5308以外の生コンを使用する場合）</t>
    <phoneticPr fontId="2"/>
  </si>
  <si>
    <t>施工条件及び気象条件に適した運搬時間、打込み時の投入高さ、バイブレーターによる締固、養生方法等、適切に行っている。（寒中及び暑中コンクリート等を含む）</t>
    <phoneticPr fontId="2"/>
  </si>
  <si>
    <t xml:space="preserve">
コンクリート打込み前に打継目処理を適切に行っていることが確認できる。</t>
    <phoneticPr fontId="2"/>
  </si>
  <si>
    <t xml:space="preserve">
型枠の目違いがなく、型枠の破片等がコンクリート表面になく、丁寧な仕上がりが確認できる。</t>
    <phoneticPr fontId="2"/>
  </si>
  <si>
    <t>高炉セメント使用の場合は、初期強度の管理に細心の配慮がうかがえる。</t>
    <phoneticPr fontId="2"/>
  </si>
  <si>
    <t>目地に挟む目地材や止水板等の設置が適切である。</t>
    <phoneticPr fontId="2"/>
  </si>
  <si>
    <t>コンクリート及びセメントコンクリート製品の使用にあたりアルカリ骨材反応抑制対策の適合を確認している。</t>
    <phoneticPr fontId="2"/>
  </si>
  <si>
    <t>コンクリート及びセメントコンクリート製品の使用にあたりアルカリ骨材反応抑制対策の適合を確認している。（高炉B種・C種のセメントを使用したコンクリートの場合は評価対象から除外する）</t>
    <phoneticPr fontId="2"/>
  </si>
  <si>
    <t>コンクリートの水セメント比試験を実施し、許容範囲に入っていることが確認できる。</t>
    <phoneticPr fontId="2"/>
  </si>
  <si>
    <t>ひび割れの発生調査を実施し、調査票を作成して提出する。</t>
    <phoneticPr fontId="2"/>
  </si>
  <si>
    <t>規定の有効径が確保され、一軸圧縮強度試験により強度管理されている。</t>
    <phoneticPr fontId="2"/>
  </si>
  <si>
    <t>六価クロム溶脱にたいする確認が実施され、本工事が実施されている。</t>
    <phoneticPr fontId="2"/>
  </si>
  <si>
    <t>記録から仕様書に定められている事項が確認できる。</t>
    <phoneticPr fontId="2"/>
  </si>
  <si>
    <t>盛上がり土に状況確認及び管理を適切に行っていることが記録で確認できる。</t>
    <phoneticPr fontId="2"/>
  </si>
  <si>
    <t>打ち込み機の施工に先立ち自動記録装置の性能確認試験がなされている。</t>
    <phoneticPr fontId="2"/>
  </si>
  <si>
    <t>打ち込み記録がチャート等により適正に施工管理されている。</t>
    <phoneticPr fontId="2"/>
  </si>
  <si>
    <t>所定の深度まで混合攪拌したことが、確認できる。</t>
    <phoneticPr fontId="2"/>
  </si>
  <si>
    <t>土砂と砂の配合比率が１：１であることが確認できる。</t>
    <phoneticPr fontId="2"/>
  </si>
  <si>
    <t>軟弱地盤での盛り土施工では、沈下量の測定が適正に実施されている。</t>
    <phoneticPr fontId="2"/>
  </si>
  <si>
    <t>盛り土の締固め管理（密度等）が適切に実施されていることが確認できる。</t>
    <phoneticPr fontId="2"/>
  </si>
  <si>
    <t>運搬中に水分が浮かんでこないような土の状態であるか、運搬前に確認してから搬出している。</t>
    <phoneticPr fontId="2"/>
  </si>
  <si>
    <t>雨天は搬出しない。搬出するときは、シート等で覆い含水比が高くならないように工夫して運搬している事が確認できる。</t>
    <phoneticPr fontId="2"/>
  </si>
  <si>
    <t>コーン指数が指定の数値以上であることを確認している。</t>
    <phoneticPr fontId="2"/>
  </si>
  <si>
    <t>添加材使用量は、自動計量装置等を使用し、規定分の添加材を添加したことが確認できる。（使用量の確認）</t>
    <phoneticPr fontId="2"/>
  </si>
  <si>
    <t>工事着手前に配合試験、一軸圧縮試験等を実施し、それに基づいた施工がなされている。</t>
    <phoneticPr fontId="2"/>
  </si>
  <si>
    <t>締め固めを適切な条件で施工している。（巻きだし厚が均一で均等な転圧を行っている）</t>
    <phoneticPr fontId="2"/>
  </si>
  <si>
    <t>盛土材の表面が平坦に仕上げられている。（各層ごと）</t>
    <phoneticPr fontId="2"/>
  </si>
  <si>
    <t>軟弱地盤での盛土施工では、沈下量の測定が適正に実施されている。</t>
    <phoneticPr fontId="2"/>
  </si>
  <si>
    <t>搬入土砂の数量が確認できる。（桝立て等を実施）</t>
    <phoneticPr fontId="2"/>
  </si>
  <si>
    <t>搬出土砂の数量が確認できる。（搬出先での数量又はダンプの台数）</t>
    <phoneticPr fontId="2"/>
  </si>
  <si>
    <t>盛土の締め固め管理（密度等）が適切に実施されていることが確認できる。</t>
    <phoneticPr fontId="2"/>
  </si>
  <si>
    <t>雨天は搬出しない。搬出するときは、シート等で覆い含水比が高くならないように工夫して運搬していることが確認できる。</t>
    <phoneticPr fontId="2"/>
  </si>
  <si>
    <t xml:space="preserve">
改良土をストックする場合は、降雨等の影響による品質低下を避けるための処置をほどこしている。</t>
    <phoneticPr fontId="2"/>
  </si>
  <si>
    <t>鉄筋の保管管理、組立・加工が適切でことが確認できる。</t>
    <phoneticPr fontId="2"/>
  </si>
  <si>
    <t>工事で発生する濁水の処理（スラッジ、放流水）が適切に管理されている。</t>
    <phoneticPr fontId="2"/>
  </si>
  <si>
    <t>必要な岩盤線まで確実に掘削されている。</t>
    <phoneticPr fontId="2"/>
  </si>
  <si>
    <t>ゆるみや浮き石等を除去し、仕上げ掘削が適切である。</t>
    <phoneticPr fontId="2"/>
  </si>
  <si>
    <t>断層等弱層の処理が適切に行われている。（無い場合は省略、グラウチング等特殊基礎処理は基礎処理で評価）</t>
    <phoneticPr fontId="2"/>
  </si>
  <si>
    <t>コンクリート用骨材の品質・規格が仕様書に合致し適切である。</t>
    <phoneticPr fontId="2"/>
  </si>
  <si>
    <t>設計図書に基づくコンクリートの配合試験または試験練りが行われており、適切なコンクリートの規格（強度・w/ｃ・最大骨材粒径・塩基総量等）が確認できる。</t>
    <phoneticPr fontId="2"/>
  </si>
  <si>
    <t>コンクリート打込み時の必要な供試体を採取し、強度、ｽﾗﾝﾌﾟ・空気量等が確認できる。</t>
    <phoneticPr fontId="2"/>
  </si>
  <si>
    <t>施工条件及び気象条件に適した打込み時間、打込み時の投入高さ、ﾊﾞｲﾌﾞﾚｰﾀｰによる締固め管理、雨水やわき水の処理を行っている。</t>
    <phoneticPr fontId="2"/>
  </si>
  <si>
    <t xml:space="preserve">
施工の打ち継ぎ目処理（越冬ブロックの処理を含む）が適切である。</t>
    <phoneticPr fontId="2"/>
  </si>
  <si>
    <t>計量機器、測定機器のキャリブレーションを実施している。</t>
    <phoneticPr fontId="2"/>
  </si>
  <si>
    <t>水押し試験、透水試験、グラウト注入等の圧力管理が適切である。</t>
    <phoneticPr fontId="2"/>
  </si>
  <si>
    <t>所定の深度で改良していることが確認出来る。</t>
    <phoneticPr fontId="2"/>
  </si>
  <si>
    <t>注入による変位管理が必要な場合は、確実に管理を行っていることが確認出来る。</t>
    <phoneticPr fontId="2"/>
  </si>
  <si>
    <t>追加基準、完了基準に従い、確実に改良がなされている。</t>
    <phoneticPr fontId="2"/>
  </si>
  <si>
    <t>掘削は、地山を緩ませないように、かつ出来る限り滑らかに仕上げている。</t>
    <phoneticPr fontId="2"/>
  </si>
  <si>
    <t>ロックボルト設置が適切で丁寧な施工が行われている。</t>
    <phoneticPr fontId="2"/>
  </si>
  <si>
    <t>ｺﾝｸﾘｰﾄ打設時の必要な供試体を採取し、強度、ｽﾗﾝﾌﾟ・空気量等が確認できる。</t>
    <phoneticPr fontId="2"/>
  </si>
  <si>
    <t>巻き立て補強鉄筋は、所定のカブリが確保されている。</t>
    <phoneticPr fontId="2"/>
  </si>
  <si>
    <t>湧水やひび割れのないコンクリートの仕上がりが確認できる。</t>
    <phoneticPr fontId="2"/>
  </si>
  <si>
    <t>設計図書の仕様を踏まえた詳細設計を行い、承諾図書として提出していることが確認できる。</t>
    <phoneticPr fontId="2"/>
  </si>
  <si>
    <t>材料、部品の品質照合の書類（現物照合）を整理し品質の確認ができる。</t>
    <phoneticPr fontId="2"/>
  </si>
  <si>
    <t>放射性透過試験等により溶接箇所の試験結果報告書が作成され、適正に実施されたことが確認できる。</t>
    <phoneticPr fontId="2"/>
  </si>
  <si>
    <t>鋼材の保管や据付にあたり変形及び表面に損傷を与えないように適切に管理されている。</t>
    <phoneticPr fontId="2"/>
  </si>
  <si>
    <t>仕様書等で定められている、品質管理が実施されている。</t>
    <phoneticPr fontId="2"/>
  </si>
  <si>
    <t>材料の品質規定証明書が整備されている。</t>
  </si>
  <si>
    <t>材料の品質規定証明書が整備されている。</t>
    <phoneticPr fontId="2"/>
  </si>
  <si>
    <t>日々計測管理を行っており、それに基づいた施工が行われていることが確認できる。</t>
    <phoneticPr fontId="2"/>
  </si>
  <si>
    <t>金網の継ぎ目を一目以上重ねあわせていることが確認できる。</t>
    <phoneticPr fontId="2"/>
  </si>
  <si>
    <t>施工に先立ち配合試験を行い、コンクリートの品質向上に取り組んでいる。</t>
    <phoneticPr fontId="2"/>
  </si>
  <si>
    <t>吹き付けコンクリートは、浮き石等を除いた後に地山と密着するよう施工されている。</t>
    <phoneticPr fontId="2"/>
  </si>
  <si>
    <t>吹き付けコンクリートの打ち継ぎ部の施工で清掃及び湿潤状態が確認できる。</t>
    <phoneticPr fontId="2"/>
  </si>
  <si>
    <t>吹き付けコンクリートの跳ね返りの少ないのが確認できる。</t>
    <phoneticPr fontId="2"/>
  </si>
  <si>
    <t>ロックボルト挿入前にくり粉除去の清掃がなされている。</t>
    <phoneticPr fontId="2"/>
  </si>
  <si>
    <t>覆工コンクリートは、打込み時型枠に変圧を与えていないことが確認できる。</t>
    <phoneticPr fontId="2"/>
  </si>
  <si>
    <t>コンクリートの打ち継ぎ目処理が、仕様書等の規定に従い実施されている。</t>
    <phoneticPr fontId="2"/>
  </si>
  <si>
    <t>コンクリートの供試体が、当該現場のものであることが確認できる。</t>
    <phoneticPr fontId="2"/>
  </si>
  <si>
    <t>型枠等の取り外しに関して適切に管理されている。</t>
    <phoneticPr fontId="2"/>
  </si>
  <si>
    <t>コンクリート等にクラックがない。</t>
    <phoneticPr fontId="2"/>
  </si>
  <si>
    <t>圧力水により孔内のスライムを除去し、洗浄がなされている。</t>
    <phoneticPr fontId="2"/>
  </si>
  <si>
    <t>せん孔の位置、せん孔長、方向について確認ができる記録が管理されている。</t>
    <phoneticPr fontId="2"/>
  </si>
  <si>
    <t>グラウト注入のセメントミルクの品質、強度及び充填確認が資料等により確認できる。</t>
    <phoneticPr fontId="2"/>
  </si>
  <si>
    <t>製造されたセメントミルクの比重を管理していることが確認できる。</t>
    <phoneticPr fontId="2"/>
  </si>
  <si>
    <t>注入中に注入圧、注入量、注入速度について、管理していることが確認できる。</t>
    <phoneticPr fontId="2"/>
  </si>
  <si>
    <t>注入中のステージが完了するまで、連続して注入していることが確認できる。</t>
    <phoneticPr fontId="2"/>
  </si>
  <si>
    <t>グラウチングの効果を確認するため、チエック孔をせん孔し、コア採取、透水試験を実施している。</t>
    <phoneticPr fontId="2"/>
  </si>
  <si>
    <t>隣接の注入孔との位置関係が写真等で確認できる。（間隔、単位あたり個数等）</t>
  </si>
  <si>
    <t>計量装置は定期的に検査し、その検査結果を監督員に提出していることが確認できる。</t>
    <phoneticPr fontId="2"/>
  </si>
  <si>
    <t>使用材料の品質規格証明書が整備され、特記仕様書の規定する規格・品質を満足している。</t>
    <phoneticPr fontId="2"/>
  </si>
  <si>
    <t>特記仕様書に基づく発砲ウレタンの配合試験または試験練りが行われており、適切な材料の規格（強度・密度・等）が確認できる。</t>
    <phoneticPr fontId="2"/>
  </si>
  <si>
    <t>性能試験をするもので公的機関の証明書が整備されている。</t>
    <phoneticPr fontId="2"/>
  </si>
  <si>
    <t>発砲ウレタンの供試体が当該現場のものであることが確認できる。</t>
    <phoneticPr fontId="2"/>
  </si>
  <si>
    <t>発砲ウレタンの充填が充分で空隙が生じていない。</t>
    <phoneticPr fontId="2"/>
  </si>
  <si>
    <t>発砲ウレタンの施工時に供試体を採取し、強度・密度・等が確認できる。</t>
  </si>
  <si>
    <t>使用材料の空缶管理で、充缶及び空缶であることが確実に写真等で確認でき、出荷証明書が整理されている。</t>
    <phoneticPr fontId="2"/>
  </si>
  <si>
    <t>特記仕様書で定められた制限内の気温・湿度の条件で作業を行っていることが確認できる。</t>
  </si>
  <si>
    <t>湧水・地表水の処理が適切に行われ地山表面の不純物の除去が確実に実施されている。</t>
    <phoneticPr fontId="2"/>
  </si>
  <si>
    <t>注入量は流量計を使用し、規定分の注入剤を注入したことが確認できる。</t>
    <phoneticPr fontId="2"/>
  </si>
  <si>
    <t>注入状況を証明する記録用紙には、監督員の検印されたもので整理されている。</t>
  </si>
  <si>
    <t>品質や性能確保のための製作着手前の技術検討が充分実施され、内容が確認できる。</t>
    <phoneticPr fontId="2"/>
  </si>
  <si>
    <t>材料の品質照合がミルシート等（現物照合を含む）で確認でき、満足している。</t>
    <phoneticPr fontId="2"/>
  </si>
  <si>
    <t>部品の品質、性能が証明書等で確認でき、満足している。</t>
    <phoneticPr fontId="2"/>
  </si>
  <si>
    <t>機器の品質、機能、性能が成績書等で確認でき、満足している。</t>
    <phoneticPr fontId="2"/>
  </si>
  <si>
    <t>溶接管理が設計書のとおり実施され、内容が確認でき、欠陥がなく満足している。</t>
    <phoneticPr fontId="2"/>
  </si>
  <si>
    <t>塗装管理が設計書のとおり実施され、内容が確認でき、欠陥がなく満足している。</t>
    <phoneticPr fontId="2"/>
  </si>
  <si>
    <t>製品の機能、性能管理が設計図書のとおり実施され、内容が確認でき、欠陥がなく満足している。</t>
    <phoneticPr fontId="2"/>
  </si>
  <si>
    <t>操作制御関係が、所定の機能を有しているとともに、必要な安全装置、保護装置の機能が確認でき、満足している。</t>
  </si>
  <si>
    <t>設備の総合性能が設計図書のとおり確保され、内容が確認でき、満足している。</t>
  </si>
  <si>
    <t>ネプラス工法用製品の品質規格証明書が整理され、特記仕様書の規定する規格・品質を満足している。</t>
    <phoneticPr fontId="2"/>
  </si>
  <si>
    <t>側溝上部の損傷部を切断及び撤去するに際し、既設部に損傷を与えていないことが確認できる。</t>
    <phoneticPr fontId="2"/>
  </si>
  <si>
    <t>既設側溝に接続ボルト穴の穿孔作業において、側溝にひび割れ等がない事が確認できる。</t>
  </si>
  <si>
    <t>接続ボルト穴に２液混合エポキシ樹脂接着剤を注入した後、ボルトをセットしていることが確認できる。</t>
    <phoneticPr fontId="2"/>
  </si>
  <si>
    <t>側溝上部補強金具がグラつかず、固定されていることが確認できる。</t>
    <phoneticPr fontId="2"/>
  </si>
  <si>
    <t>ネプラス用グラウト材の品質がミルシート等で確認できる。</t>
    <phoneticPr fontId="2"/>
  </si>
  <si>
    <t>間詰コンクリート（ネプラス用グラウト材）が隙間なく充填されていることが確認できる。</t>
    <phoneticPr fontId="2"/>
  </si>
  <si>
    <t>ネプラス用グラウトの強度試験を実施し、強度を確認している。</t>
    <phoneticPr fontId="2"/>
  </si>
  <si>
    <t>ネプラス用グラウト材の空袋管理で、充袋及び空袋であることが確実に写真等で確認でき、出荷証明書が整理されている。</t>
    <phoneticPr fontId="2"/>
  </si>
  <si>
    <t>混合物の温度管理が、プラント出荷時・現場到着時・舗設時等で整理・記録されている。</t>
  </si>
  <si>
    <t>混合物の温度管理が、プラント出荷時・現場到着時・舗設時等で整理・記録されている。</t>
    <phoneticPr fontId="2"/>
  </si>
  <si>
    <t>舗設後、直ちに供用する必要がある現場で、交通解放時の温度管理を適切に行っている。</t>
    <phoneticPr fontId="2"/>
  </si>
  <si>
    <t>気象条件に適した混合物の運搬方法、舗設作業（締固め等）の配慮が行われている。</t>
    <phoneticPr fontId="2"/>
  </si>
  <si>
    <t>乳剤が均一に散布され、第三者への飛散防止対策、及び構造物への付着などに細心の注意が払われている。</t>
    <phoneticPr fontId="2"/>
  </si>
  <si>
    <t>アスファルト舗装工の密度試験を実施しおり、規格値が基準密度以上である。</t>
    <phoneticPr fontId="2"/>
  </si>
  <si>
    <t>表面排水が良好である。</t>
    <phoneticPr fontId="2"/>
  </si>
  <si>
    <t>ＪＩＳ規格外品について、仕様書の規定する規格、品質を満足している。</t>
    <phoneticPr fontId="2"/>
  </si>
  <si>
    <t>基礎地盤の整形、清掃、湧水処理等が適切に実施されていることが確認できる。</t>
    <phoneticPr fontId="2"/>
  </si>
  <si>
    <t>管路材の保管、吊り込み、据え付け等に十分注意を払っていることが確認できる。</t>
    <phoneticPr fontId="2"/>
  </si>
  <si>
    <t>管路材の現場搬入後、紫外線などによる劣化防止の観点から、管路材をシートなどで防護している。</t>
    <phoneticPr fontId="2"/>
  </si>
  <si>
    <t>土留め、ウエルポイント等の仮設が設計図書に基づき適切に施工・管理されていることが確認できる。</t>
    <phoneticPr fontId="2"/>
  </si>
  <si>
    <t>施工基面は、平滑で、必要に応じてランマ等で転圧している。（据え付け後の不等沈下で波うっていないこと）</t>
    <phoneticPr fontId="2"/>
  </si>
  <si>
    <t>埋設管路においては、埋め戻し後に管路が完全に接続されているか否かを通過性能試験及び気密試験により確認している。</t>
    <phoneticPr fontId="2"/>
  </si>
  <si>
    <t>狭隘部での機械による埋め戻し施工が困難な場所では、砂または砂質土を用いて水締めにより締め固めている。</t>
    <phoneticPr fontId="2"/>
  </si>
  <si>
    <t>埋戻しの砂（洗い砂）はシルト分が無く、ゴミ、泥、その他の異物が混入していないことが確認できる。</t>
    <phoneticPr fontId="2"/>
  </si>
  <si>
    <t>管と管との間は突き棒等にて十分突き固めを行っていることが確認できる。</t>
    <phoneticPr fontId="2"/>
  </si>
  <si>
    <t>管路の埋戻しに伴い管路上部に埋設標識シートを敷設していることが確認できる。</t>
    <phoneticPr fontId="2"/>
  </si>
  <si>
    <t>管設置において、それぞれの管の最小曲げ半径を満足していること確認できる。</t>
    <phoneticPr fontId="2"/>
  </si>
  <si>
    <t>プレキャストボックス（特殊部）周囲及び管路部の保護として、十分水締めを行った砂による埋め戻しを行っていることが確認できる。</t>
    <phoneticPr fontId="2"/>
  </si>
  <si>
    <t>転用土の締め固めが十分に行われていることが確認できる。</t>
    <phoneticPr fontId="2"/>
  </si>
  <si>
    <t>必要な長さを切管して使用する場合は、切管した端面は、内外面とも面取りやすり等を用いて糸面取りを行い、平滑に仕上げている。</t>
  </si>
  <si>
    <t>管路部に多孔管を用いる場合は、隣接する各ブロックに目違いが生じないよう、かつ上下左右の接合が平滑になるように施工している。</t>
  </si>
  <si>
    <t>プレキャストボックス（特殊部）の施工にあたっては、基礎について支持力が均等になるように、かつ不陸を生じないように施工している。</t>
  </si>
  <si>
    <t>プレキャストボックス（特殊部）の施工にあたっては、隣接する各ブロックに目違いによる段差、蛇行が生じないように施工している。</t>
  </si>
  <si>
    <t>プレキャストボックス（特殊部）の蓋の設置について、ボックス本体及び歩道面と段差が生じないように施工している。</t>
  </si>
  <si>
    <t>舗装の出来あがりを左右する路盤工が平坦に出来上がっていることが確認できる。</t>
  </si>
  <si>
    <t>路盤工が設計図書に基づき、所定の厚さ管理が行われ、かつ品質管理が行われている。</t>
  </si>
  <si>
    <t>路盤工が構造物周辺の絞め固め等で振動ローラー等による入念な施工が実施されている。</t>
    <phoneticPr fontId="2"/>
  </si>
  <si>
    <t>乳剤が均一に散布され、第３者への飛散防止対策、及び構造物への付着などに細心の注意が払われている。</t>
  </si>
  <si>
    <t>舗装工の路肩処理、縁端処理の施工において、細やかな配慮がなされ、丁寧に施工されている。</t>
  </si>
  <si>
    <t>仮復旧の路面は、ひび割れ、段差等通行の妨げとなるような施工不良が発生せぬよう平滑に仕上げられている。</t>
  </si>
  <si>
    <t>材料の規格、品質が適正であり、証明書等が整備されている。</t>
  </si>
  <si>
    <t>舗装・路盤工の締め固めを適切な条件で施工している。</t>
  </si>
  <si>
    <t>舗装工の出来上がりを左右する路盤工が平坦に出来上がっていることが確認できる。</t>
  </si>
  <si>
    <t>設計図書に基づく混合物は、配合報告者により適切な配合規格が確認できる。</t>
    <phoneticPr fontId="2"/>
  </si>
  <si>
    <t>ゴムチップ・ウレタンバインダーの空袋管理が写真等で確実に確認できる。</t>
    <phoneticPr fontId="2"/>
  </si>
  <si>
    <t>材料のゴムチップの保管が水に濡れないように管理されている。</t>
    <phoneticPr fontId="2"/>
  </si>
  <si>
    <t>材料（ゴムチップとウレタンバインダー）の混合が３分以上入念に行われ、良くなじんでいることが確認できる。</t>
    <phoneticPr fontId="2"/>
  </si>
  <si>
    <t>プライマが均一に散布され、第３者への飛散防止対策、及び構造物への付着などに細心の注意が払われている。</t>
    <phoneticPr fontId="2"/>
  </si>
  <si>
    <t>ゴミ、ドロ等の汚れは、清掃・水洗いをし、乾燥させ、ローラー刷毛で均一にプライマを塗布していることが確認できる。</t>
    <phoneticPr fontId="2"/>
  </si>
  <si>
    <t>ゴムチップ舗装は降雨の場合、施工していない。</t>
  </si>
  <si>
    <t>ゴムチップ舗装の敷き均しは、人力でレーキを使用し、厚みを確認しながら平坦に仕上げている。</t>
  </si>
  <si>
    <t>ゴムチップ舗装の敷き均し完了後、直ちに熱ローラで転圧し、その後アイロン又はコテにより仕上げている。</t>
  </si>
  <si>
    <t>ゴムチップ舗装が完了したら、２４時間以上の養生を行っており、養生の間は上に乗らないようにしている。</t>
  </si>
  <si>
    <t>ゴムチップ舗装が完了した後は、硬化を待つ間もゴムチップ舗装が雨に濡れないようにブルーシート等で養生している。</t>
  </si>
  <si>
    <t>設計図書に基づき、所定の厚さ管理（コア採取は行わず、水糸からの下がり管理、あるいは直接厚さを測定）が行われ、かつ品質管理が行われている。</t>
  </si>
  <si>
    <t>排水勾配が適正に守られ、水溜りが生じていない。</t>
  </si>
  <si>
    <t>ゴムチップ舗装の浸透水量（３００ｍｌ/１５ｓｅｃ以上）、すべり抵抗（ＢＰＮ４０以上）を実施している。</t>
  </si>
  <si>
    <t>品質（その２）一覧表</t>
    <rPh sb="0" eb="2">
      <t>ヒンシツ</t>
    </rPh>
    <rPh sb="7" eb="9">
      <t>イチラン</t>
    </rPh>
    <rPh sb="9" eb="10">
      <t>ヒョウ</t>
    </rPh>
    <phoneticPr fontId="13"/>
  </si>
  <si>
    <t>ページ</t>
    <phoneticPr fontId="13"/>
  </si>
  <si>
    <t>項目</t>
    <rPh sb="0" eb="2">
      <t>コウモク</t>
    </rPh>
    <phoneticPr fontId="13"/>
  </si>
  <si>
    <t>細項目</t>
    <rPh sb="0" eb="1">
      <t>サイ</t>
    </rPh>
    <rPh sb="1" eb="3">
      <t>コウモク</t>
    </rPh>
    <phoneticPr fontId="13"/>
  </si>
  <si>
    <t>別紙-3-26-1　
（出来ばえ有）</t>
    <rPh sb="0" eb="2">
      <t>ベッシ</t>
    </rPh>
    <rPh sb="12" eb="14">
      <t>デキ</t>
    </rPh>
    <rPh sb="16" eb="17">
      <t>アリ</t>
    </rPh>
    <phoneticPr fontId="13"/>
  </si>
  <si>
    <t>下水道工事
[管渠補修工事]</t>
    <rPh sb="0" eb="3">
      <t>ゲスイドウ</t>
    </rPh>
    <rPh sb="3" eb="5">
      <t>コウジ</t>
    </rPh>
    <rPh sb="7" eb="8">
      <t>カン</t>
    </rPh>
    <rPh sb="8" eb="9">
      <t>キョ</t>
    </rPh>
    <rPh sb="9" eb="11">
      <t>ホシュウ</t>
    </rPh>
    <rPh sb="11" eb="13">
      <t>コウジ</t>
    </rPh>
    <phoneticPr fontId="13"/>
  </si>
  <si>
    <t>【SPR工法】
【3Sセグメント工法】
【ダンビー工法】</t>
    <rPh sb="4" eb="6">
      <t>コウホウ</t>
    </rPh>
    <rPh sb="16" eb="18">
      <t>コウホウ</t>
    </rPh>
    <rPh sb="25" eb="27">
      <t>コウホウ</t>
    </rPh>
    <phoneticPr fontId="13"/>
  </si>
  <si>
    <t>別紙-3-26-12　</t>
    <rPh sb="0" eb="2">
      <t>ベッシ</t>
    </rPh>
    <phoneticPr fontId="13"/>
  </si>
  <si>
    <t>鋼管防蝕工事[ﾍﾟﾄﾛﾗﾀﾑﾗｲﾆﾝｸﾞ工法・TP工法]</t>
    <phoneticPr fontId="13"/>
  </si>
  <si>
    <t>別紙-3-26-23　　　（出来ばえ有）　</t>
    <rPh sb="0" eb="2">
      <t>ベッシ</t>
    </rPh>
    <phoneticPr fontId="13"/>
  </si>
  <si>
    <t>ｽﾉｰｼﾞｪｯﾄ工事
（二次製品）</t>
    <rPh sb="8" eb="10">
      <t>コウジ</t>
    </rPh>
    <rPh sb="12" eb="14">
      <t>ニジ</t>
    </rPh>
    <rPh sb="14" eb="16">
      <t>セイヒン</t>
    </rPh>
    <phoneticPr fontId="13"/>
  </si>
  <si>
    <t>別紙-3-26-2　　（出来ばえ有）</t>
    <rPh sb="0" eb="2">
      <t>ベッシ</t>
    </rPh>
    <phoneticPr fontId="13"/>
  </si>
  <si>
    <t>下水道工事
[反応タンク覆蓋設置工事]</t>
    <rPh sb="0" eb="3">
      <t>ゲスイドウ</t>
    </rPh>
    <rPh sb="3" eb="5">
      <t>コウジ</t>
    </rPh>
    <rPh sb="7" eb="9">
      <t>ハンノウ</t>
    </rPh>
    <rPh sb="12" eb="13">
      <t>フク</t>
    </rPh>
    <rPh sb="13" eb="14">
      <t>フタ</t>
    </rPh>
    <rPh sb="14" eb="16">
      <t>セッチ</t>
    </rPh>
    <rPh sb="16" eb="18">
      <t>コウジ</t>
    </rPh>
    <phoneticPr fontId="13"/>
  </si>
  <si>
    <t>別紙-3-26-13　</t>
    <rPh sb="0" eb="2">
      <t>ベッシ</t>
    </rPh>
    <phoneticPr fontId="13"/>
  </si>
  <si>
    <t>旧橋撤去工</t>
    <rPh sb="0" eb="1">
      <t>キュウ</t>
    </rPh>
    <rPh sb="1" eb="2">
      <t>バシ</t>
    </rPh>
    <rPh sb="2" eb="4">
      <t>テッキョ</t>
    </rPh>
    <rPh sb="4" eb="5">
      <t>コウ</t>
    </rPh>
    <phoneticPr fontId="13"/>
  </si>
  <si>
    <t>別紙-3-26-24　</t>
    <rPh sb="0" eb="2">
      <t>ベッシ</t>
    </rPh>
    <phoneticPr fontId="13"/>
  </si>
  <si>
    <t>地盤改良工
[ｽﾗﾘｰ攪拌工]</t>
    <rPh sb="0" eb="2">
      <t>ジバン</t>
    </rPh>
    <rPh sb="2" eb="4">
      <t>カイリョウ</t>
    </rPh>
    <rPh sb="4" eb="5">
      <t>コウ</t>
    </rPh>
    <rPh sb="11" eb="13">
      <t>カクハン</t>
    </rPh>
    <rPh sb="13" eb="14">
      <t>コウ</t>
    </rPh>
    <phoneticPr fontId="13"/>
  </si>
  <si>
    <t>別紙-3-26-3　　（出来ばえ有）</t>
    <rPh sb="0" eb="2">
      <t>ベッシ</t>
    </rPh>
    <phoneticPr fontId="13"/>
  </si>
  <si>
    <t>下水道工事
[可とうジョイント設置工事]</t>
    <rPh sb="0" eb="3">
      <t>ゲスイドウ</t>
    </rPh>
    <rPh sb="3" eb="5">
      <t>コウジ</t>
    </rPh>
    <rPh sb="7" eb="8">
      <t>カ</t>
    </rPh>
    <rPh sb="15" eb="17">
      <t>セッチ</t>
    </rPh>
    <rPh sb="17" eb="19">
      <t>コウジ</t>
    </rPh>
    <phoneticPr fontId="13"/>
  </si>
  <si>
    <t>別紙-3-26-14　（出来ばえ有）　</t>
    <rPh sb="0" eb="2">
      <t>ベッシ</t>
    </rPh>
    <rPh sb="12" eb="14">
      <t>デキ</t>
    </rPh>
    <rPh sb="16" eb="17">
      <t>アリ</t>
    </rPh>
    <phoneticPr fontId="13"/>
  </si>
  <si>
    <t>海岸工事
[緩傾斜護岸工]</t>
    <rPh sb="0" eb="2">
      <t>カイガン</t>
    </rPh>
    <rPh sb="2" eb="4">
      <t>コウジ</t>
    </rPh>
    <rPh sb="6" eb="7">
      <t>カン</t>
    </rPh>
    <rPh sb="7" eb="9">
      <t>ケイシャ</t>
    </rPh>
    <rPh sb="9" eb="11">
      <t>ゴガン</t>
    </rPh>
    <rPh sb="11" eb="12">
      <t>コウ</t>
    </rPh>
    <phoneticPr fontId="13"/>
  </si>
  <si>
    <t>【共通】
【階段式護岸（緩傾斜ﾌﾞﾛｯｸ】
【中詰石・被覆石】</t>
    <rPh sb="1" eb="3">
      <t>キョウツウ</t>
    </rPh>
    <rPh sb="6" eb="8">
      <t>カイダン</t>
    </rPh>
    <rPh sb="8" eb="9">
      <t>シキ</t>
    </rPh>
    <rPh sb="9" eb="11">
      <t>ゴガン</t>
    </rPh>
    <rPh sb="12" eb="13">
      <t>カン</t>
    </rPh>
    <rPh sb="13" eb="15">
      <t>ケイシャ</t>
    </rPh>
    <rPh sb="23" eb="24">
      <t>ナカ</t>
    </rPh>
    <rPh sb="24" eb="25">
      <t>ツ</t>
    </rPh>
    <rPh sb="25" eb="26">
      <t>イシ</t>
    </rPh>
    <rPh sb="27" eb="29">
      <t>ヒフク</t>
    </rPh>
    <rPh sb="29" eb="30">
      <t>イシ</t>
    </rPh>
    <phoneticPr fontId="13"/>
  </si>
  <si>
    <t>別紙-3-26-25　</t>
    <rPh sb="0" eb="2">
      <t>ベッシ</t>
    </rPh>
    <phoneticPr fontId="13"/>
  </si>
  <si>
    <t>土工事
[改良盛土]</t>
    <rPh sb="0" eb="1">
      <t>ド</t>
    </rPh>
    <rPh sb="1" eb="3">
      <t>コウジ</t>
    </rPh>
    <rPh sb="5" eb="7">
      <t>カイリョウ</t>
    </rPh>
    <rPh sb="7" eb="8">
      <t>モ</t>
    </rPh>
    <rPh sb="8" eb="9">
      <t>ド</t>
    </rPh>
    <phoneticPr fontId="13"/>
  </si>
  <si>
    <t>【混合処理工法】
【ESR工法】</t>
    <rPh sb="1" eb="3">
      <t>コンゴウ</t>
    </rPh>
    <rPh sb="3" eb="5">
      <t>ショリ</t>
    </rPh>
    <rPh sb="5" eb="7">
      <t>コウホウ</t>
    </rPh>
    <rPh sb="13" eb="15">
      <t>コウホウ</t>
    </rPh>
    <phoneticPr fontId="13"/>
  </si>
  <si>
    <t>別紙-3-26-4　　（出来ばえ有）</t>
    <rPh sb="0" eb="2">
      <t>ベッシ</t>
    </rPh>
    <phoneticPr fontId="13"/>
  </si>
  <si>
    <t>下水道工事
[マンホール更生工事]
（MLR工法）</t>
    <rPh sb="0" eb="3">
      <t>ゲスイドウ</t>
    </rPh>
    <rPh sb="3" eb="5">
      <t>コウジ</t>
    </rPh>
    <rPh sb="12" eb="14">
      <t>コウセイ</t>
    </rPh>
    <rPh sb="14" eb="16">
      <t>コウジ</t>
    </rPh>
    <rPh sb="22" eb="24">
      <t>コウホウ</t>
    </rPh>
    <phoneticPr fontId="13"/>
  </si>
  <si>
    <t>別紙-3-26-15　（出来ばえ有）　</t>
    <rPh sb="0" eb="2">
      <t>ベッシ</t>
    </rPh>
    <rPh sb="12" eb="14">
      <t>デキ</t>
    </rPh>
    <rPh sb="16" eb="17">
      <t>アリ</t>
    </rPh>
    <phoneticPr fontId="13"/>
  </si>
  <si>
    <t>港湾工事
[潜堤・人口ﾘｰﾌ]</t>
    <rPh sb="0" eb="2">
      <t>コウワン</t>
    </rPh>
    <rPh sb="2" eb="4">
      <t>コウジ</t>
    </rPh>
    <rPh sb="6" eb="7">
      <t>セン</t>
    </rPh>
    <rPh sb="7" eb="8">
      <t>テイ</t>
    </rPh>
    <rPh sb="9" eb="11">
      <t>ジンコウ</t>
    </rPh>
    <phoneticPr fontId="13"/>
  </si>
  <si>
    <t>【共通】【潜堤・人工ﾘｰﾌ】
【帆布、捨石及び均し】</t>
    <rPh sb="1" eb="3">
      <t>キョウツウ</t>
    </rPh>
    <rPh sb="5" eb="6">
      <t>セン</t>
    </rPh>
    <rPh sb="6" eb="7">
      <t>テイ</t>
    </rPh>
    <rPh sb="8" eb="10">
      <t>ジンコウ</t>
    </rPh>
    <rPh sb="16" eb="17">
      <t>ホ</t>
    </rPh>
    <rPh sb="17" eb="18">
      <t>ヌノ</t>
    </rPh>
    <rPh sb="19" eb="21">
      <t>ステイシ</t>
    </rPh>
    <rPh sb="21" eb="22">
      <t>オヨ</t>
    </rPh>
    <rPh sb="23" eb="24">
      <t>ナラ</t>
    </rPh>
    <phoneticPr fontId="13"/>
  </si>
  <si>
    <t>別紙-3-26-26　
（出来ばえ有）　</t>
    <rPh sb="0" eb="2">
      <t>ベッシ</t>
    </rPh>
    <rPh sb="13" eb="15">
      <t>デキ</t>
    </rPh>
    <rPh sb="17" eb="18">
      <t>アリ</t>
    </rPh>
    <phoneticPr fontId="13"/>
  </si>
  <si>
    <t>ダム工事
[重力式ｺﾝｸﾘｰﾄﾀﾞﾑ]</t>
    <rPh sb="2" eb="4">
      <t>コウジ</t>
    </rPh>
    <rPh sb="6" eb="8">
      <t>ジュウリョク</t>
    </rPh>
    <rPh sb="8" eb="9">
      <t>シキ</t>
    </rPh>
    <phoneticPr fontId="13"/>
  </si>
  <si>
    <t>【共通】【基礎掘削】
【ﾀﾞﾑｺﾝｸﾘｰﾄ】【基礎処理】
【取水・放流設備】</t>
    <rPh sb="1" eb="3">
      <t>キョウツウ</t>
    </rPh>
    <rPh sb="5" eb="7">
      <t>キソ</t>
    </rPh>
    <rPh sb="7" eb="9">
      <t>クッサク</t>
    </rPh>
    <rPh sb="23" eb="25">
      <t>キソ</t>
    </rPh>
    <rPh sb="25" eb="27">
      <t>ショリ</t>
    </rPh>
    <rPh sb="30" eb="32">
      <t>シュスイ</t>
    </rPh>
    <rPh sb="33" eb="35">
      <t>ホウリュウ</t>
    </rPh>
    <rPh sb="35" eb="37">
      <t>セツビ</t>
    </rPh>
    <phoneticPr fontId="13"/>
  </si>
  <si>
    <t>別紙-3-26-5　　（出来ばえ有）</t>
    <rPh sb="0" eb="2">
      <t>ベッシ</t>
    </rPh>
    <phoneticPr fontId="13"/>
  </si>
  <si>
    <t>下水道工事
[ﾏﾝﾎｰﾙ・管口の
耐震化工事]</t>
    <rPh sb="0" eb="3">
      <t>ゲスイドウ</t>
    </rPh>
    <rPh sb="3" eb="5">
      <t>コウジ</t>
    </rPh>
    <rPh sb="13" eb="14">
      <t>カン</t>
    </rPh>
    <rPh sb="14" eb="15">
      <t>クチ</t>
    </rPh>
    <rPh sb="17" eb="20">
      <t>タイシンカ</t>
    </rPh>
    <rPh sb="20" eb="22">
      <t>コウジ</t>
    </rPh>
    <phoneticPr fontId="13"/>
  </si>
  <si>
    <t>【共通】【管口耐震化（ﾏｸﾞﾏﾛｯｸ工法）】　　　　　　　　　　【ﾏﾝﾎｰﾙ浮上抑制（ｾﾌﾃｨﾊﾟｲﾌﾟ工法）】　　　　　　　　　　　【ﾏﾝﾎｰﾙ浮上抑制（ﾊｯﾄﾘﾝｸﾞ工法）】</t>
    <rPh sb="1" eb="3">
      <t>キョウツウ</t>
    </rPh>
    <rPh sb="5" eb="6">
      <t>カン</t>
    </rPh>
    <rPh sb="6" eb="7">
      <t>クチ</t>
    </rPh>
    <rPh sb="7" eb="10">
      <t>タイシンカ</t>
    </rPh>
    <rPh sb="18" eb="20">
      <t>コウホウ</t>
    </rPh>
    <rPh sb="38" eb="40">
      <t>フジョウ</t>
    </rPh>
    <rPh sb="40" eb="42">
      <t>ヨクセイ</t>
    </rPh>
    <rPh sb="52" eb="54">
      <t>コウホウ</t>
    </rPh>
    <rPh sb="85" eb="87">
      <t>コウホウ</t>
    </rPh>
    <phoneticPr fontId="13"/>
  </si>
  <si>
    <t>別紙-3-26-16　（出来ばえ有）　</t>
    <rPh sb="0" eb="2">
      <t>ベッシ</t>
    </rPh>
    <rPh sb="12" eb="14">
      <t>デキ</t>
    </rPh>
    <rPh sb="16" eb="17">
      <t>アリ</t>
    </rPh>
    <phoneticPr fontId="13"/>
  </si>
  <si>
    <t>港湾工事
[岸壁工]</t>
    <rPh sb="0" eb="2">
      <t>コウワン</t>
    </rPh>
    <rPh sb="2" eb="4">
      <t>コウジ</t>
    </rPh>
    <rPh sb="6" eb="8">
      <t>ガンペキ</t>
    </rPh>
    <rPh sb="8" eb="9">
      <t>コウ</t>
    </rPh>
    <phoneticPr fontId="13"/>
  </si>
  <si>
    <t>【共通】【鉄筋関係】
【鋼管杭及び矢板、控工】</t>
    <rPh sb="1" eb="3">
      <t>キョウツウ</t>
    </rPh>
    <rPh sb="5" eb="7">
      <t>テッキン</t>
    </rPh>
    <rPh sb="7" eb="9">
      <t>カンケイ</t>
    </rPh>
    <rPh sb="12" eb="14">
      <t>コウカン</t>
    </rPh>
    <rPh sb="14" eb="15">
      <t>クイ</t>
    </rPh>
    <rPh sb="15" eb="16">
      <t>オヨ</t>
    </rPh>
    <rPh sb="17" eb="19">
      <t>ヤイタ</t>
    </rPh>
    <rPh sb="20" eb="21">
      <t>ヒカ</t>
    </rPh>
    <rPh sb="21" eb="22">
      <t>コウ</t>
    </rPh>
    <phoneticPr fontId="13"/>
  </si>
  <si>
    <t>別紙-3-26-27　
（出来ばえ有）　</t>
    <rPh sb="0" eb="2">
      <t>ベッシ</t>
    </rPh>
    <rPh sb="13" eb="15">
      <t>デキ</t>
    </rPh>
    <rPh sb="17" eb="18">
      <t>アリ</t>
    </rPh>
    <phoneticPr fontId="13"/>
  </si>
  <si>
    <t>トンネル工
[ナトム工法]</t>
    <rPh sb="4" eb="5">
      <t>コウ</t>
    </rPh>
    <rPh sb="10" eb="12">
      <t>コウホウ</t>
    </rPh>
    <phoneticPr fontId="13"/>
  </si>
  <si>
    <t>別紙-3-26-6　　（出来ばえ有）</t>
    <rPh sb="0" eb="2">
      <t>ベッシ</t>
    </rPh>
    <phoneticPr fontId="13"/>
  </si>
  <si>
    <t>水管橋工事
[伸縮可とう管工事]</t>
    <rPh sb="0" eb="1">
      <t>スイ</t>
    </rPh>
    <rPh sb="1" eb="2">
      <t>カン</t>
    </rPh>
    <rPh sb="2" eb="3">
      <t>ハシ</t>
    </rPh>
    <rPh sb="3" eb="5">
      <t>コウジ</t>
    </rPh>
    <rPh sb="7" eb="9">
      <t>シンシュク</t>
    </rPh>
    <rPh sb="9" eb="10">
      <t>カ</t>
    </rPh>
    <rPh sb="12" eb="13">
      <t>カン</t>
    </rPh>
    <rPh sb="13" eb="15">
      <t>コウジ</t>
    </rPh>
    <phoneticPr fontId="13"/>
  </si>
  <si>
    <t>【工場制作関係】
【架設関係】</t>
    <rPh sb="1" eb="3">
      <t>コウジョウ</t>
    </rPh>
    <rPh sb="3" eb="5">
      <t>セイサク</t>
    </rPh>
    <rPh sb="5" eb="7">
      <t>カンケイ</t>
    </rPh>
    <rPh sb="10" eb="12">
      <t>カセツ</t>
    </rPh>
    <rPh sb="12" eb="14">
      <t>カンケイ</t>
    </rPh>
    <phoneticPr fontId="13"/>
  </si>
  <si>
    <t>別紙-3-26-17　（出来ばえ有）　</t>
    <rPh sb="0" eb="2">
      <t>ベッシ</t>
    </rPh>
    <rPh sb="12" eb="14">
      <t>デキ</t>
    </rPh>
    <rPh sb="16" eb="17">
      <t>アリ</t>
    </rPh>
    <phoneticPr fontId="13"/>
  </si>
  <si>
    <t>護岸工事
[養浜工]</t>
    <rPh sb="0" eb="2">
      <t>ゴガン</t>
    </rPh>
    <rPh sb="2" eb="4">
      <t>コウジ</t>
    </rPh>
    <rPh sb="6" eb="7">
      <t>ヨウ</t>
    </rPh>
    <rPh sb="7" eb="8">
      <t>ハマ</t>
    </rPh>
    <rPh sb="8" eb="9">
      <t>コウ</t>
    </rPh>
    <phoneticPr fontId="13"/>
  </si>
  <si>
    <t>別紙-3-26-28　
（出来ばえ有）　</t>
    <rPh sb="0" eb="2">
      <t>ベッシ</t>
    </rPh>
    <rPh sb="13" eb="15">
      <t>デキ</t>
    </rPh>
    <rPh sb="17" eb="18">
      <t>アリ</t>
    </rPh>
    <phoneticPr fontId="13"/>
  </si>
  <si>
    <t>グラウチング工</t>
    <rPh sb="6" eb="7">
      <t>コウ</t>
    </rPh>
    <phoneticPr fontId="13"/>
  </si>
  <si>
    <t>別紙-3-26-7　　（出来ばえ有）</t>
    <rPh sb="0" eb="2">
      <t>ベッシ</t>
    </rPh>
    <phoneticPr fontId="13"/>
  </si>
  <si>
    <t>コンクリート構造物工事
[下水道]</t>
    <rPh sb="6" eb="9">
      <t>コウゾウブツ</t>
    </rPh>
    <rPh sb="9" eb="11">
      <t>コウジ</t>
    </rPh>
    <rPh sb="13" eb="16">
      <t>ゲスイドウ</t>
    </rPh>
    <phoneticPr fontId="13"/>
  </si>
  <si>
    <t>【コンクリート構造物】【鉄筋】
【コンクリート防食塗装】</t>
    <rPh sb="7" eb="10">
      <t>コウゾウブツ</t>
    </rPh>
    <rPh sb="12" eb="14">
      <t>テッキン</t>
    </rPh>
    <rPh sb="23" eb="25">
      <t>ボウショク</t>
    </rPh>
    <rPh sb="25" eb="27">
      <t>トソウ</t>
    </rPh>
    <phoneticPr fontId="13"/>
  </si>
  <si>
    <t>別紙-3-26-18　（出来ばえ有）　</t>
    <rPh sb="0" eb="2">
      <t>ベッシ</t>
    </rPh>
    <rPh sb="12" eb="14">
      <t>デキ</t>
    </rPh>
    <rPh sb="16" eb="17">
      <t>アリ</t>
    </rPh>
    <phoneticPr fontId="13"/>
  </si>
  <si>
    <r>
      <t xml:space="preserve">港湾・海岸工事
</t>
    </r>
    <r>
      <rPr>
        <sz val="6"/>
        <rFont val="ＭＳ Ｐゴシック"/>
        <family val="3"/>
        <charset val="128"/>
      </rPr>
      <t>[浚渫工][埋め立て工]</t>
    </r>
    <rPh sb="0" eb="2">
      <t>コウワン</t>
    </rPh>
    <rPh sb="3" eb="5">
      <t>カイガン</t>
    </rPh>
    <rPh sb="5" eb="7">
      <t>コウジ</t>
    </rPh>
    <rPh sb="9" eb="11">
      <t>シュンセツ</t>
    </rPh>
    <rPh sb="11" eb="12">
      <t>コウ</t>
    </rPh>
    <rPh sb="14" eb="15">
      <t>ウ</t>
    </rPh>
    <rPh sb="16" eb="17">
      <t>タ</t>
    </rPh>
    <rPh sb="18" eb="19">
      <t>コウ</t>
    </rPh>
    <phoneticPr fontId="13"/>
  </si>
  <si>
    <t>【浚渫】
【土工事】
【浚渫土改良】</t>
    <rPh sb="1" eb="3">
      <t>シュンセツ</t>
    </rPh>
    <rPh sb="6" eb="7">
      <t>ド</t>
    </rPh>
    <rPh sb="7" eb="9">
      <t>コウジ</t>
    </rPh>
    <rPh sb="12" eb="14">
      <t>シュンセツ</t>
    </rPh>
    <rPh sb="14" eb="15">
      <t>ド</t>
    </rPh>
    <rPh sb="15" eb="17">
      <t>カイリョウ</t>
    </rPh>
    <phoneticPr fontId="13"/>
  </si>
  <si>
    <t>別紙-3-26-29　
（出来ばえ有）　</t>
    <rPh sb="0" eb="2">
      <t>ベッシ</t>
    </rPh>
    <rPh sb="13" eb="15">
      <t>デキ</t>
    </rPh>
    <rPh sb="17" eb="18">
      <t>アリ</t>
    </rPh>
    <phoneticPr fontId="13"/>
  </si>
  <si>
    <t>発砲ウレタン工事</t>
    <rPh sb="0" eb="2">
      <t>ハッポウ</t>
    </rPh>
    <rPh sb="6" eb="8">
      <t>コウジ</t>
    </rPh>
    <phoneticPr fontId="13"/>
  </si>
  <si>
    <t>別紙-3-26-8　　（出来ばえ有）</t>
    <rPh sb="0" eb="2">
      <t>ベッシ</t>
    </rPh>
    <phoneticPr fontId="13"/>
  </si>
  <si>
    <t>コンクリート構造物
補修工事
[断面修復工事]</t>
    <rPh sb="6" eb="9">
      <t>コウゾウブツ</t>
    </rPh>
    <rPh sb="10" eb="12">
      <t>ホシュウ</t>
    </rPh>
    <rPh sb="12" eb="14">
      <t>コウジ</t>
    </rPh>
    <rPh sb="16" eb="18">
      <t>ダンメン</t>
    </rPh>
    <rPh sb="18" eb="20">
      <t>シュウフク</t>
    </rPh>
    <rPh sb="20" eb="22">
      <t>コウジ</t>
    </rPh>
    <phoneticPr fontId="13"/>
  </si>
  <si>
    <t>【共通】【断面修復】
【表面処理工】</t>
    <rPh sb="1" eb="3">
      <t>キョウツウ</t>
    </rPh>
    <rPh sb="5" eb="7">
      <t>ダンメン</t>
    </rPh>
    <rPh sb="7" eb="9">
      <t>シュウフク</t>
    </rPh>
    <rPh sb="12" eb="14">
      <t>ヒョウメン</t>
    </rPh>
    <rPh sb="14" eb="16">
      <t>ショリ</t>
    </rPh>
    <rPh sb="16" eb="17">
      <t>コウ</t>
    </rPh>
    <phoneticPr fontId="13"/>
  </si>
  <si>
    <t>別紙-3-26-19　（出来ばえ有）　</t>
    <rPh sb="0" eb="2">
      <t>ベッシ</t>
    </rPh>
    <rPh sb="12" eb="14">
      <t>デキ</t>
    </rPh>
    <rPh sb="16" eb="17">
      <t>アリ</t>
    </rPh>
    <phoneticPr fontId="13"/>
  </si>
  <si>
    <r>
      <rPr>
        <sz val="6"/>
        <rFont val="ＭＳ Ｐゴシック"/>
        <family val="3"/>
        <charset val="128"/>
      </rPr>
      <t xml:space="preserve">【共通】【漁礁製作（コンクリート材）】
</t>
    </r>
    <r>
      <rPr>
        <sz val="8"/>
        <rFont val="ＭＳ Ｐゴシック"/>
        <family val="3"/>
        <charset val="128"/>
      </rPr>
      <t>【漁礁製作（鋼製材）】
【漁礁沈設】</t>
    </r>
    <rPh sb="1" eb="3">
      <t>キョウツウ</t>
    </rPh>
    <rPh sb="5" eb="7">
      <t>ギョショウ</t>
    </rPh>
    <rPh sb="7" eb="9">
      <t>セイサク</t>
    </rPh>
    <rPh sb="16" eb="17">
      <t>ザイ</t>
    </rPh>
    <rPh sb="21" eb="23">
      <t>ギョショウ</t>
    </rPh>
    <rPh sb="23" eb="25">
      <t>セイサク</t>
    </rPh>
    <rPh sb="26" eb="28">
      <t>コウセイ</t>
    </rPh>
    <rPh sb="28" eb="29">
      <t>ザイ</t>
    </rPh>
    <rPh sb="33" eb="35">
      <t>ギョショウ</t>
    </rPh>
    <rPh sb="35" eb="36">
      <t>チン</t>
    </rPh>
    <rPh sb="36" eb="37">
      <t>セツ</t>
    </rPh>
    <phoneticPr fontId="13"/>
  </si>
  <si>
    <t>別紙-3-26-30　
（出来ばえ有）　</t>
    <rPh sb="0" eb="2">
      <t>ベッシ</t>
    </rPh>
    <rPh sb="13" eb="15">
      <t>デキ</t>
    </rPh>
    <rPh sb="17" eb="18">
      <t>アリ</t>
    </rPh>
    <phoneticPr fontId="13"/>
  </si>
  <si>
    <t>機械設備工事</t>
    <rPh sb="0" eb="2">
      <t>キカイ</t>
    </rPh>
    <rPh sb="2" eb="4">
      <t>セツビ</t>
    </rPh>
    <rPh sb="4" eb="6">
      <t>コウジ</t>
    </rPh>
    <phoneticPr fontId="13"/>
  </si>
  <si>
    <t>別紙-3-26-9　　（出来ばえ有）</t>
    <rPh sb="0" eb="2">
      <t>ベッシ</t>
    </rPh>
    <phoneticPr fontId="13"/>
  </si>
  <si>
    <t>コンクリート構造物
補修工事
[炭素繊維補強工事]</t>
    <rPh sb="6" eb="9">
      <t>コウゾウブツ</t>
    </rPh>
    <rPh sb="10" eb="12">
      <t>ホシュウ</t>
    </rPh>
    <rPh sb="12" eb="14">
      <t>コウジ</t>
    </rPh>
    <rPh sb="16" eb="18">
      <t>タンソ</t>
    </rPh>
    <rPh sb="18" eb="20">
      <t>センイ</t>
    </rPh>
    <rPh sb="20" eb="22">
      <t>ホキョウ</t>
    </rPh>
    <rPh sb="22" eb="24">
      <t>コウジ</t>
    </rPh>
    <phoneticPr fontId="13"/>
  </si>
  <si>
    <t>別紙-3-26-20　（出来ばえ有）　</t>
    <rPh sb="0" eb="2">
      <t>ベッシ</t>
    </rPh>
    <rPh sb="12" eb="14">
      <t>デキ</t>
    </rPh>
    <rPh sb="16" eb="17">
      <t>アリ</t>
    </rPh>
    <phoneticPr fontId="13"/>
  </si>
  <si>
    <r>
      <t xml:space="preserve">砂防工
</t>
    </r>
    <r>
      <rPr>
        <sz val="6"/>
        <rFont val="ＭＳ Ｐゴシック"/>
        <family val="3"/>
        <charset val="128"/>
      </rPr>
      <t>[鋼製枠・ｽﾘｯﾄ堰堤]</t>
    </r>
    <rPh sb="0" eb="2">
      <t>サボウ</t>
    </rPh>
    <rPh sb="2" eb="3">
      <t>コウ</t>
    </rPh>
    <rPh sb="5" eb="7">
      <t>コウセイ</t>
    </rPh>
    <rPh sb="7" eb="8">
      <t>ワク</t>
    </rPh>
    <rPh sb="13" eb="14">
      <t>セキ</t>
    </rPh>
    <rPh sb="14" eb="15">
      <t>ツツミ</t>
    </rPh>
    <phoneticPr fontId="13"/>
  </si>
  <si>
    <t>【共通】
【鋼製枠堰堤】
【ｽﾘｯﾄ堰堤】</t>
    <rPh sb="1" eb="3">
      <t>キョウツウ</t>
    </rPh>
    <rPh sb="6" eb="8">
      <t>コウセイ</t>
    </rPh>
    <rPh sb="8" eb="9">
      <t>ワク</t>
    </rPh>
    <rPh sb="9" eb="11">
      <t>エンテイ</t>
    </rPh>
    <rPh sb="18" eb="20">
      <t>エンテイ</t>
    </rPh>
    <phoneticPr fontId="13"/>
  </si>
  <si>
    <t>別紙-3-26-31　
（出来ばえ有）　</t>
    <rPh sb="0" eb="2">
      <t>ベッシ</t>
    </rPh>
    <rPh sb="13" eb="15">
      <t>デキ</t>
    </rPh>
    <rPh sb="17" eb="18">
      <t>アリ</t>
    </rPh>
    <phoneticPr fontId="13"/>
  </si>
  <si>
    <t>維持修繕工事
[側溝修繕]
（ネプラス工法）</t>
    <rPh sb="0" eb="2">
      <t>イジ</t>
    </rPh>
    <rPh sb="2" eb="4">
      <t>シュウゼン</t>
    </rPh>
    <rPh sb="4" eb="6">
      <t>コウジ</t>
    </rPh>
    <rPh sb="8" eb="10">
      <t>ソッコウ</t>
    </rPh>
    <rPh sb="10" eb="12">
      <t>シュウゼン</t>
    </rPh>
    <rPh sb="19" eb="21">
      <t>コウホウ</t>
    </rPh>
    <phoneticPr fontId="13"/>
  </si>
  <si>
    <t>【ネプラス工法】
【アスファルト舗装】</t>
    <rPh sb="5" eb="7">
      <t>コウホウ</t>
    </rPh>
    <rPh sb="16" eb="18">
      <t>ホソウ</t>
    </rPh>
    <phoneticPr fontId="13"/>
  </si>
  <si>
    <t>別紙-3-26-10　　（出来ばえ有）</t>
    <rPh sb="0" eb="2">
      <t>ベッシ</t>
    </rPh>
    <phoneticPr fontId="13"/>
  </si>
  <si>
    <t>コンクリート構造物工事
[ｴﾎﾟｷｼ樹脂鉄筋使用
高流動ｺﾝｸﾘｰﾄ]</t>
    <rPh sb="6" eb="9">
      <t>コウゾウブツ</t>
    </rPh>
    <rPh sb="9" eb="11">
      <t>コウジ</t>
    </rPh>
    <rPh sb="18" eb="20">
      <t>ジュシ</t>
    </rPh>
    <rPh sb="20" eb="22">
      <t>テッキン</t>
    </rPh>
    <rPh sb="22" eb="24">
      <t>シヨウ</t>
    </rPh>
    <rPh sb="25" eb="26">
      <t>コウ</t>
    </rPh>
    <rPh sb="26" eb="28">
      <t>リュウドウ</t>
    </rPh>
    <phoneticPr fontId="13"/>
  </si>
  <si>
    <t>【共通】【鉄筋】</t>
    <rPh sb="1" eb="3">
      <t>キョウツウ</t>
    </rPh>
    <rPh sb="5" eb="7">
      <t>テッキン</t>
    </rPh>
    <phoneticPr fontId="13"/>
  </si>
  <si>
    <t>別紙-3-26-21　（出来ばえ有）　</t>
    <rPh sb="0" eb="2">
      <t>ベッシ</t>
    </rPh>
    <rPh sb="12" eb="14">
      <t>デキ</t>
    </rPh>
    <rPh sb="16" eb="17">
      <t>アリ</t>
    </rPh>
    <phoneticPr fontId="13"/>
  </si>
  <si>
    <t>ﾎﾟｹｯﾄ式
落石防護網工事</t>
    <rPh sb="5" eb="6">
      <t>シキ</t>
    </rPh>
    <rPh sb="7" eb="9">
      <t>ラクセキ</t>
    </rPh>
    <rPh sb="9" eb="11">
      <t>ボウゴ</t>
    </rPh>
    <rPh sb="11" eb="12">
      <t>モウ</t>
    </rPh>
    <rPh sb="12" eb="14">
      <t>コウジ</t>
    </rPh>
    <phoneticPr fontId="13"/>
  </si>
  <si>
    <t>別紙-3-26-32　
（出来ばえ有）　</t>
    <rPh sb="0" eb="2">
      <t>ベッシ</t>
    </rPh>
    <rPh sb="13" eb="15">
      <t>デキ</t>
    </rPh>
    <rPh sb="17" eb="18">
      <t>アリ</t>
    </rPh>
    <phoneticPr fontId="13"/>
  </si>
  <si>
    <t>電線共同溝工事</t>
    <rPh sb="0" eb="2">
      <t>デンセン</t>
    </rPh>
    <rPh sb="2" eb="4">
      <t>キョウドウ</t>
    </rPh>
    <rPh sb="4" eb="5">
      <t>ミゾ</t>
    </rPh>
    <rPh sb="5" eb="7">
      <t>コウジ</t>
    </rPh>
    <phoneticPr fontId="13"/>
  </si>
  <si>
    <t>別紙-3-26-11　　（出来ばえ有）（橋面防水は出来ばえ無し）</t>
    <rPh sb="0" eb="2">
      <t>ベッシ</t>
    </rPh>
    <rPh sb="20" eb="22">
      <t>キョウメン</t>
    </rPh>
    <rPh sb="22" eb="24">
      <t>ボウスイ</t>
    </rPh>
    <rPh sb="25" eb="27">
      <t>デキ</t>
    </rPh>
    <rPh sb="29" eb="30">
      <t>ナ</t>
    </rPh>
    <phoneticPr fontId="13"/>
  </si>
  <si>
    <t>橋梁補修工事</t>
    <rPh sb="0" eb="2">
      <t>キョウリョウ</t>
    </rPh>
    <rPh sb="2" eb="4">
      <t>ホシュウ</t>
    </rPh>
    <rPh sb="4" eb="6">
      <t>コウジ</t>
    </rPh>
    <phoneticPr fontId="13"/>
  </si>
  <si>
    <t>【伸縮装置補修工事】【落橋防止装置・工場製作】【落橋防止装置・設置工】【外ケーブル工法・工場製作】【外ケーブル工法・工場製作】【外ケーブル工法・架設工】【橋面防水】に分類【断面修復】別項目</t>
    <rPh sb="1" eb="3">
      <t>シンシュク</t>
    </rPh>
    <rPh sb="3" eb="5">
      <t>ソウチ</t>
    </rPh>
    <rPh sb="5" eb="7">
      <t>ホシュウ</t>
    </rPh>
    <rPh sb="7" eb="9">
      <t>コウジ</t>
    </rPh>
    <rPh sb="11" eb="12">
      <t>オ</t>
    </rPh>
    <rPh sb="12" eb="13">
      <t>ハシ</t>
    </rPh>
    <rPh sb="13" eb="15">
      <t>ボウシ</t>
    </rPh>
    <rPh sb="15" eb="17">
      <t>ソウチ</t>
    </rPh>
    <rPh sb="18" eb="20">
      <t>コウジョウ</t>
    </rPh>
    <rPh sb="20" eb="22">
      <t>セイサク</t>
    </rPh>
    <rPh sb="24" eb="26">
      <t>ラッキョウ</t>
    </rPh>
    <rPh sb="26" eb="28">
      <t>ボウシ</t>
    </rPh>
    <rPh sb="28" eb="30">
      <t>ソウチ</t>
    </rPh>
    <rPh sb="31" eb="33">
      <t>セッチ</t>
    </rPh>
    <rPh sb="33" eb="34">
      <t>コウ</t>
    </rPh>
    <rPh sb="34" eb="35">
      <t>リコウ</t>
    </rPh>
    <rPh sb="36" eb="37">
      <t>ソト</t>
    </rPh>
    <rPh sb="41" eb="43">
      <t>コウホウ</t>
    </rPh>
    <rPh sb="44" eb="46">
      <t>コウジョウ</t>
    </rPh>
    <rPh sb="46" eb="48">
      <t>セイサク</t>
    </rPh>
    <rPh sb="50" eb="51">
      <t>ソト</t>
    </rPh>
    <rPh sb="55" eb="57">
      <t>コウホウ</t>
    </rPh>
    <rPh sb="58" eb="60">
      <t>コウジョウ</t>
    </rPh>
    <rPh sb="60" eb="61">
      <t>セイ</t>
    </rPh>
    <rPh sb="61" eb="62">
      <t>サク</t>
    </rPh>
    <rPh sb="64" eb="65">
      <t>ソト</t>
    </rPh>
    <rPh sb="69" eb="71">
      <t>コウホウ</t>
    </rPh>
    <rPh sb="72" eb="74">
      <t>カセツ</t>
    </rPh>
    <rPh sb="74" eb="75">
      <t>コウ</t>
    </rPh>
    <rPh sb="77" eb="78">
      <t>キョウ</t>
    </rPh>
    <rPh sb="78" eb="79">
      <t>メン</t>
    </rPh>
    <rPh sb="79" eb="81">
      <t>ボウスイ</t>
    </rPh>
    <rPh sb="83" eb="85">
      <t>ブンルイ</t>
    </rPh>
    <rPh sb="86" eb="88">
      <t>ダンメン</t>
    </rPh>
    <rPh sb="88" eb="90">
      <t>シュウフク</t>
    </rPh>
    <rPh sb="91" eb="92">
      <t>ベツ</t>
    </rPh>
    <rPh sb="92" eb="94">
      <t>コウモク</t>
    </rPh>
    <phoneticPr fontId="13"/>
  </si>
  <si>
    <t>別紙-3-26-22　（出来ばえ有）　</t>
    <rPh sb="0" eb="2">
      <t>ベッシ</t>
    </rPh>
    <rPh sb="12" eb="14">
      <t>デキ</t>
    </rPh>
    <rPh sb="16" eb="17">
      <t>アリ</t>
    </rPh>
    <phoneticPr fontId="13"/>
  </si>
  <si>
    <t>雪崩防止柵工事
[ﾌｪﾝｽﾀｲﾌﾟ]</t>
    <rPh sb="0" eb="2">
      <t>ナダレ</t>
    </rPh>
    <rPh sb="2" eb="4">
      <t>ボウシ</t>
    </rPh>
    <rPh sb="4" eb="5">
      <t>サク</t>
    </rPh>
    <rPh sb="5" eb="7">
      <t>コウジ</t>
    </rPh>
    <phoneticPr fontId="13"/>
  </si>
  <si>
    <t>別紙-3-26-33　
（出来ばえ有）　</t>
    <rPh sb="0" eb="2">
      <t>ベッシ</t>
    </rPh>
    <rPh sb="13" eb="15">
      <t>デキ</t>
    </rPh>
    <rPh sb="17" eb="18">
      <t>アリ</t>
    </rPh>
    <phoneticPr fontId="13"/>
  </si>
  <si>
    <t>ゴムチップ舗装工事</t>
    <rPh sb="5" eb="7">
      <t>ホソウ</t>
    </rPh>
    <rPh sb="7" eb="9">
      <t>コウジ</t>
    </rPh>
    <phoneticPr fontId="13"/>
  </si>
  <si>
    <t>（品質の評定に際し）</t>
    <rPh sb="1" eb="3">
      <t>ヒンシツ</t>
    </rPh>
    <rPh sb="4" eb="6">
      <t>ヒョウテイ</t>
    </rPh>
    <rPh sb="7" eb="8">
      <t>サイ</t>
    </rPh>
    <phoneticPr fontId="13"/>
  </si>
  <si>
    <t>評価は、主たる工種で評定します。主たる工種は、概ね６０％以上とします。</t>
    <rPh sb="0" eb="2">
      <t>ヒョウカ</t>
    </rPh>
    <rPh sb="4" eb="5">
      <t>シュ</t>
    </rPh>
    <rPh sb="7" eb="9">
      <t>コウシュ</t>
    </rPh>
    <rPh sb="10" eb="12">
      <t>ヒョウテイ</t>
    </rPh>
    <rPh sb="16" eb="17">
      <t>シュ</t>
    </rPh>
    <rPh sb="19" eb="21">
      <t>コウシュ</t>
    </rPh>
    <rPh sb="23" eb="24">
      <t>オオム</t>
    </rPh>
    <rPh sb="28" eb="30">
      <t>イジョウ</t>
    </rPh>
    <phoneticPr fontId="13"/>
  </si>
  <si>
    <t>従って、主たる工種の割合が、概ね４０％以上６０％未満の場合は、２工種で、概ね４０％未満の場合は３工種で評定することができます。</t>
    <rPh sb="0" eb="1">
      <t>シタガ</t>
    </rPh>
    <rPh sb="4" eb="5">
      <t>シュ</t>
    </rPh>
    <rPh sb="7" eb="9">
      <t>コウシュ</t>
    </rPh>
    <rPh sb="10" eb="12">
      <t>ワリアイ</t>
    </rPh>
    <rPh sb="14" eb="15">
      <t>オオム</t>
    </rPh>
    <rPh sb="19" eb="21">
      <t>イジョウ</t>
    </rPh>
    <rPh sb="24" eb="26">
      <t>ミマン</t>
    </rPh>
    <rPh sb="27" eb="29">
      <t>バアイ</t>
    </rPh>
    <rPh sb="32" eb="34">
      <t>コウシュ</t>
    </rPh>
    <rPh sb="36" eb="37">
      <t>オオム</t>
    </rPh>
    <rPh sb="41" eb="43">
      <t>ミマン</t>
    </rPh>
    <rPh sb="44" eb="46">
      <t>バアイ</t>
    </rPh>
    <rPh sb="48" eb="50">
      <t>コウシュ</t>
    </rPh>
    <rPh sb="51" eb="53">
      <t>ヒョウテイ</t>
    </rPh>
    <phoneticPr fontId="13"/>
  </si>
  <si>
    <t>工種は、最大３工種で、２工種の算定は、次のようになります。</t>
    <rPh sb="0" eb="2">
      <t>コウシュ</t>
    </rPh>
    <rPh sb="4" eb="6">
      <t>サイダイ</t>
    </rPh>
    <rPh sb="7" eb="9">
      <t>コウシュ</t>
    </rPh>
    <rPh sb="12" eb="13">
      <t>コウ</t>
    </rPh>
    <rPh sb="13" eb="14">
      <t>タネ</t>
    </rPh>
    <rPh sb="15" eb="17">
      <t>サンテイ</t>
    </rPh>
    <rPh sb="19" eb="20">
      <t>ツギ</t>
    </rPh>
    <phoneticPr fontId="13"/>
  </si>
  <si>
    <t>（例）２工種の場合、（１工種目のＡ／Ｂ＋２工種目のＣ／Ｄ）＝（Ａ＋Ｃ）／（Ｂ＋Ｄ）とし、その結果を評価値とします。</t>
    <phoneticPr fontId="13"/>
  </si>
  <si>
    <t>主</t>
    <rPh sb="0" eb="1">
      <t>シュ</t>
    </rPh>
    <phoneticPr fontId="2"/>
  </si>
  <si>
    <t>評価</t>
    <rPh sb="0" eb="2">
      <t>ヒョウカ</t>
    </rPh>
    <phoneticPr fontId="2"/>
  </si>
  <si>
    <t>〇</t>
    <phoneticPr fontId="2"/>
  </si>
  <si>
    <t>×</t>
    <phoneticPr fontId="2"/>
  </si>
  <si>
    <t>（主任監督員 ）</t>
    <rPh sb="1" eb="3">
      <t>シュニン</t>
    </rPh>
    <rPh sb="3" eb="5">
      <t>カントク</t>
    </rPh>
    <rPh sb="5" eb="6">
      <t>イン</t>
    </rPh>
    <phoneticPr fontId="2"/>
  </si>
  <si>
    <t>　　評価値が９０％以上……………………… ａ</t>
    <phoneticPr fontId="2"/>
  </si>
  <si>
    <t>　　評価値が８０％以上～９０％未満……… ｂ</t>
    <phoneticPr fontId="2"/>
  </si>
  <si>
    <t>　　評価値が６０％以上～８０％未満……… ｃ</t>
    <phoneticPr fontId="2"/>
  </si>
  <si>
    <t>　　評価値が６０％未満……………………… ｄ</t>
    <phoneticPr fontId="2"/>
  </si>
  <si>
    <t>（主任監督員）</t>
    <rPh sb="1" eb="3">
      <t>シュニン</t>
    </rPh>
    <rPh sb="3" eb="5">
      <t>カントク</t>
    </rPh>
    <rPh sb="5" eb="6">
      <t>イン</t>
    </rPh>
    <phoneticPr fontId="2"/>
  </si>
  <si>
    <r>
      <t xml:space="preserve">漁礁工
</t>
    </r>
    <r>
      <rPr>
        <sz val="6"/>
        <rFont val="ＭＳ Ｐゴシック"/>
        <family val="3"/>
        <charset val="128"/>
      </rPr>
      <t>[ｺﾝｸﾘｰﾄ及び鋼製部材]</t>
    </r>
    <rPh sb="0" eb="2">
      <t>ギョショウ</t>
    </rPh>
    <rPh sb="2" eb="3">
      <t>コウ</t>
    </rPh>
    <rPh sb="11" eb="12">
      <t>オヨ</t>
    </rPh>
    <rPh sb="13" eb="15">
      <t>コウセイ</t>
    </rPh>
    <rPh sb="15" eb="17">
      <t>ブザイ</t>
    </rPh>
    <phoneticPr fontId="13"/>
  </si>
  <si>
    <t>評価数</t>
    <rPh sb="0" eb="3">
      <t>ヒョウカスウ</t>
    </rPh>
    <phoneticPr fontId="2"/>
  </si>
  <si>
    <t>主たる工種の選択数</t>
    <rPh sb="0" eb="1">
      <t>シュ</t>
    </rPh>
    <rPh sb="3" eb="5">
      <t>コウシュ</t>
    </rPh>
    <rPh sb="6" eb="9">
      <t>センタクスウ</t>
    </rPh>
    <phoneticPr fontId="2"/>
  </si>
  <si>
    <t>主任監督員評価</t>
    <rPh sb="0" eb="2">
      <t>シュニン</t>
    </rPh>
    <rPh sb="2" eb="5">
      <t>カントクイン</t>
    </rPh>
    <rPh sb="5" eb="7">
      <t>ヒョウカ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</si>
</sst>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16">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rgb="FFFF0000"/>
      <name val="游ゴシック"/>
      <family val="3"/>
      <charset val="128"/>
      <scheme val="minor"/>
    </font>
    <font>
      <sz val="11"/>
      <name val="游ゴシック"/>
      <family val="2"/>
      <charset val="128"/>
      <scheme val="minor"/>
    </font>
    <font>
      <sz val="12"/>
      <name val="游ゴシック"/>
      <family val="3"/>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0"/>
      <name val="ＭＳ Ｐゴシック"/>
      <family val="3"/>
      <charset val="128"/>
    </font>
    <font>
      <sz val="8"/>
      <name val="游ゴシック"/>
      <family val="2"/>
      <charset val="128"/>
      <scheme val="minor"/>
    </font>
    <font>
      <sz val="11"/>
      <name val="ＭＳ Ｐゴシック"/>
      <family val="3"/>
      <charset val="128"/>
    </font>
    <font>
      <b/>
      <sz val="9"/>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2">
    <xf numFmtId="0" fontId="0" fillId="0" borderId="0">
      <alignment vertical="center"/>
    </xf>
    <xf numFmtId="0" fontId="11" fillId="0" borderId="0">
      <alignment vertical="center"/>
    </xf>
  </cellStyleXfs>
  <cellXfs count="18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0" xfId="0" applyFont="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vertical="center"/>
    </xf>
    <xf numFmtId="0" fontId="6" fillId="0" borderId="0" xfId="0" applyFont="1">
      <alignment vertical="center"/>
    </xf>
    <xf numFmtId="0" fontId="7" fillId="0" borderId="7" xfId="0" applyFont="1" applyBorder="1" applyAlignment="1">
      <alignment vertical="center"/>
    </xf>
    <xf numFmtId="0" fontId="6" fillId="0" borderId="0" xfId="0" applyFont="1" applyAlignment="1">
      <alignment vertical="top"/>
    </xf>
    <xf numFmtId="0" fontId="6" fillId="0" borderId="2" xfId="0" applyFont="1" applyBorder="1" applyAlignment="1">
      <alignment vertical="center"/>
    </xf>
    <xf numFmtId="0" fontId="8" fillId="0" borderId="0" xfId="0" applyFont="1" applyAlignment="1">
      <alignment vertical="center" wrapText="1"/>
    </xf>
    <xf numFmtId="0" fontId="9" fillId="0" borderId="0" xfId="0" applyFont="1" applyAlignment="1">
      <alignment horizontal="right" vertical="center"/>
    </xf>
    <xf numFmtId="0" fontId="6" fillId="0" borderId="7" xfId="0" applyFont="1" applyBorder="1" applyAlignment="1">
      <alignment vertical="top" wrapText="1"/>
    </xf>
    <xf numFmtId="0" fontId="6" fillId="0" borderId="7" xfId="0" applyFont="1" applyBorder="1" applyAlignment="1">
      <alignment vertical="center"/>
    </xf>
    <xf numFmtId="0" fontId="6" fillId="0" borderId="8" xfId="0" applyFont="1" applyBorder="1" applyAlignment="1">
      <alignment vertical="top" wrapText="1"/>
    </xf>
    <xf numFmtId="0" fontId="6" fillId="0" borderId="8" xfId="0" applyFont="1" applyBorder="1" applyAlignment="1">
      <alignment vertical="center" wrapText="1"/>
    </xf>
    <xf numFmtId="0" fontId="6" fillId="0" borderId="2" xfId="0" applyFont="1" applyBorder="1" applyAlignment="1">
      <alignment vertical="top" wrapText="1" shrinkToFit="1"/>
    </xf>
    <xf numFmtId="0" fontId="6" fillId="0" borderId="6" xfId="0" applyFont="1" applyBorder="1" applyAlignment="1">
      <alignment vertical="top" wrapText="1"/>
    </xf>
    <xf numFmtId="0" fontId="10" fillId="0" borderId="0" xfId="0" applyFont="1" applyAlignment="1">
      <alignment vertical="center"/>
    </xf>
    <xf numFmtId="0" fontId="10" fillId="0" borderId="6" xfId="0" applyFont="1" applyBorder="1" applyAlignment="1">
      <alignment vertical="top"/>
    </xf>
    <xf numFmtId="0" fontId="10" fillId="0" borderId="0" xfId="0" applyFont="1" applyBorder="1" applyAlignment="1">
      <alignment vertical="top"/>
    </xf>
    <xf numFmtId="0" fontId="6" fillId="0" borderId="2" xfId="0" applyFont="1" applyBorder="1">
      <alignment vertical="center"/>
    </xf>
    <xf numFmtId="0" fontId="10" fillId="0" borderId="9" xfId="0" applyFont="1" applyBorder="1" applyAlignment="1">
      <alignment vertical="top"/>
    </xf>
    <xf numFmtId="0" fontId="7" fillId="2" borderId="0" xfId="0" applyFont="1" applyFill="1" applyBorder="1" applyAlignment="1">
      <alignment vertical="center" shrinkToFit="1"/>
    </xf>
    <xf numFmtId="0" fontId="6" fillId="0" borderId="0" xfId="0" applyFont="1" applyBorder="1" applyAlignment="1">
      <alignment vertical="top"/>
    </xf>
    <xf numFmtId="0" fontId="6" fillId="0" borderId="0" xfId="0" applyFont="1" applyBorder="1" applyAlignment="1">
      <alignment vertical="center" shrinkToFit="1"/>
    </xf>
    <xf numFmtId="0" fontId="6" fillId="0" borderId="0" xfId="0" applyFont="1" applyBorder="1" applyAlignment="1">
      <alignment vertical="top" wrapText="1" shrinkToFit="1"/>
    </xf>
    <xf numFmtId="0" fontId="4" fillId="0" borderId="0" xfId="0" applyFont="1" applyBorder="1">
      <alignment vertical="center"/>
    </xf>
    <xf numFmtId="0" fontId="6" fillId="0" borderId="0" xfId="0" applyFont="1" applyBorder="1">
      <alignment vertical="center"/>
    </xf>
    <xf numFmtId="0" fontId="7" fillId="2" borderId="7"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0" borderId="0" xfId="0" applyFont="1" applyFill="1" applyBorder="1" applyAlignment="1">
      <alignment vertical="center"/>
    </xf>
    <xf numFmtId="0" fontId="7" fillId="0" borderId="9" xfId="0" applyFont="1" applyBorder="1" applyAlignment="1">
      <alignment vertical="center"/>
    </xf>
    <xf numFmtId="0" fontId="7" fillId="0" borderId="0" xfId="0" applyFont="1" applyBorder="1">
      <alignment vertical="center"/>
    </xf>
    <xf numFmtId="0" fontId="8" fillId="0" borderId="0" xfId="0" applyFont="1" applyBorder="1" applyAlignment="1">
      <alignment vertical="center"/>
    </xf>
    <xf numFmtId="0" fontId="10" fillId="0" borderId="14" xfId="0" applyFont="1" applyBorder="1" applyAlignment="1">
      <alignment horizontal="center" vertical="center"/>
    </xf>
    <xf numFmtId="0" fontId="10" fillId="0" borderId="0" xfId="0" applyFont="1" applyBorder="1" applyAlignment="1">
      <alignment vertical="center"/>
    </xf>
    <xf numFmtId="0" fontId="10" fillId="0" borderId="2" xfId="0" applyFont="1" applyBorder="1" applyAlignment="1">
      <alignment vertical="top"/>
    </xf>
    <xf numFmtId="0" fontId="0" fillId="0" borderId="0" xfId="0" applyBorder="1" applyAlignment="1">
      <alignment vertical="center" wrapText="1"/>
    </xf>
    <xf numFmtId="0" fontId="7" fillId="0" borderId="0" xfId="0" applyFont="1" applyBorder="1" applyAlignment="1">
      <alignment vertical="top"/>
    </xf>
    <xf numFmtId="0" fontId="6" fillId="0" borderId="9" xfId="0" applyFont="1" applyBorder="1" applyAlignment="1">
      <alignment vertical="top"/>
    </xf>
    <xf numFmtId="0" fontId="7" fillId="2" borderId="8" xfId="0" applyFont="1" applyFill="1" applyBorder="1" applyAlignment="1">
      <alignment vertical="center" shrinkToFit="1"/>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wrapText="1"/>
    </xf>
    <xf numFmtId="0" fontId="6" fillId="0" borderId="0" xfId="0" applyFont="1" applyBorder="1" applyAlignment="1">
      <alignment vertical="center"/>
    </xf>
    <xf numFmtId="0" fontId="6" fillId="0" borderId="0" xfId="0" applyFont="1" applyAlignment="1">
      <alignment vertical="center"/>
    </xf>
    <xf numFmtId="0" fontId="6" fillId="0" borderId="2" xfId="0" applyFont="1" applyBorder="1" applyAlignment="1">
      <alignment vertical="top" wrapText="1"/>
    </xf>
    <xf numFmtId="0" fontId="6" fillId="0" borderId="9" xfId="0" applyFont="1" applyBorder="1" applyAlignment="1">
      <alignment vertical="top" wrapText="1"/>
    </xf>
    <xf numFmtId="0" fontId="6" fillId="0" borderId="9" xfId="0" applyFont="1" applyBorder="1" applyAlignment="1">
      <alignment vertical="center"/>
    </xf>
    <xf numFmtId="0" fontId="6" fillId="0" borderId="9" xfId="0" applyFont="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176" fontId="7" fillId="0" borderId="0" xfId="0" applyNumberFormat="1" applyFont="1">
      <alignment vertical="center"/>
    </xf>
    <xf numFmtId="0" fontId="7" fillId="0" borderId="1" xfId="0" applyFont="1" applyBorder="1" applyAlignment="1">
      <alignment horizontal="center" vertical="center"/>
    </xf>
    <xf numFmtId="0" fontId="7" fillId="3" borderId="0" xfId="0" applyFont="1" applyFill="1" applyBorder="1" applyAlignment="1">
      <alignment horizontal="center" vertical="center" shrinkToFit="1"/>
    </xf>
    <xf numFmtId="0" fontId="0" fillId="0" borderId="0" xfId="0" applyBorder="1" applyAlignment="1">
      <alignment vertical="center"/>
    </xf>
    <xf numFmtId="0" fontId="0" fillId="0" borderId="0" xfId="0" applyAlignment="1">
      <alignment vertical="center"/>
    </xf>
    <xf numFmtId="0" fontId="0" fillId="0" borderId="0" xfId="0" applyAlignment="1">
      <alignment vertical="top"/>
    </xf>
    <xf numFmtId="0" fontId="0" fillId="0" borderId="0" xfId="0" applyBorder="1" applyAlignment="1">
      <alignment vertical="top"/>
    </xf>
    <xf numFmtId="0" fontId="0" fillId="0" borderId="9" xfId="0" applyBorder="1" applyAlignment="1">
      <alignment vertical="top"/>
    </xf>
    <xf numFmtId="0" fontId="6" fillId="0" borderId="6" xfId="0" applyFont="1" applyBorder="1" applyAlignment="1">
      <alignment vertical="top" wrapText="1" shrinkToFit="1"/>
    </xf>
    <xf numFmtId="0" fontId="5"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6" fillId="0" borderId="0" xfId="0" applyFont="1" applyAlignment="1">
      <alignment vertical="center" wrapText="1"/>
    </xf>
    <xf numFmtId="0" fontId="6" fillId="0" borderId="0" xfId="0" applyFont="1" applyBorder="1" applyAlignment="1">
      <alignment vertical="center" wrapText="1"/>
    </xf>
    <xf numFmtId="0" fontId="7" fillId="0" borderId="0" xfId="0" applyFont="1" applyBorder="1" applyAlignment="1">
      <alignment vertical="center" shrinkToFit="1"/>
    </xf>
    <xf numFmtId="0" fontId="6" fillId="0" borderId="0" xfId="0" applyFont="1" applyAlignment="1">
      <alignment vertical="center" shrinkToFit="1"/>
    </xf>
    <xf numFmtId="0" fontId="6" fillId="0" borderId="9" xfId="0" applyFont="1" applyBorder="1" applyAlignment="1">
      <alignment vertical="center" shrinkToFit="1"/>
    </xf>
    <xf numFmtId="0" fontId="6" fillId="0" borderId="0" xfId="0" applyFont="1" applyAlignment="1">
      <alignment horizontal="left" vertical="top"/>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0" borderId="6" xfId="0" applyFont="1" applyBorder="1" applyAlignment="1">
      <alignment vertical="center"/>
    </xf>
    <xf numFmtId="0" fontId="8" fillId="0" borderId="7" xfId="0" applyFont="1" applyBorder="1" applyAlignment="1">
      <alignment vertical="center" wrapText="1"/>
    </xf>
    <xf numFmtId="0" fontId="0" fillId="0" borderId="7" xfId="0" applyBorder="1" applyAlignment="1">
      <alignment vertical="center" wrapText="1"/>
    </xf>
    <xf numFmtId="0" fontId="6" fillId="0" borderId="7" xfId="0" applyFont="1" applyBorder="1" applyAlignment="1">
      <alignment vertical="top"/>
    </xf>
    <xf numFmtId="0" fontId="0" fillId="0" borderId="7" xfId="0" applyBorder="1" applyAlignment="1">
      <alignment vertical="top" wrapText="1"/>
    </xf>
    <xf numFmtId="0" fontId="0" fillId="0" borderId="8" xfId="0"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vertical="center" shrinkToFit="1"/>
    </xf>
    <xf numFmtId="0" fontId="6" fillId="0" borderId="0" xfId="0" applyFont="1" applyAlignment="1">
      <alignment vertical="center" shrinkToFit="1"/>
    </xf>
    <xf numFmtId="0" fontId="7" fillId="0" borderId="0" xfId="0" applyFont="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4" fillId="3" borderId="0" xfId="1" applyFont="1" applyFill="1">
      <alignment vertical="center"/>
    </xf>
    <xf numFmtId="0" fontId="15" fillId="3" borderId="1" xfId="1" applyFont="1" applyFill="1" applyBorder="1" applyAlignment="1">
      <alignment horizontal="center" vertical="center"/>
    </xf>
    <xf numFmtId="0" fontId="15" fillId="3" borderId="0" xfId="1" applyFont="1" applyFill="1">
      <alignment vertical="center"/>
    </xf>
    <xf numFmtId="0" fontId="11" fillId="3" borderId="0" xfId="1" applyFont="1" applyFill="1">
      <alignment vertical="center"/>
    </xf>
    <xf numFmtId="0" fontId="11" fillId="0" borderId="0" xfId="1" applyFont="1" applyBorder="1" applyAlignment="1">
      <alignment horizontal="left" vertical="center"/>
    </xf>
    <xf numFmtId="0" fontId="9" fillId="0" borderId="18"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7" fillId="0" borderId="10" xfId="0" applyFont="1" applyBorder="1" applyAlignment="1">
      <alignment vertical="top" wrapText="1"/>
    </xf>
    <xf numFmtId="0" fontId="6" fillId="0" borderId="9" xfId="0" applyFont="1" applyBorder="1" applyAlignment="1">
      <alignment vertical="center" shrinkToFit="1"/>
    </xf>
    <xf numFmtId="0" fontId="6" fillId="0" borderId="0" xfId="0" applyFont="1" applyBorder="1" applyAlignment="1">
      <alignment vertical="center" wrapTex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15" fillId="3" borderId="3" xfId="1" applyFont="1" applyFill="1" applyBorder="1" applyAlignment="1">
      <alignment horizontal="center" vertical="center"/>
    </xf>
    <xf numFmtId="0" fontId="6" fillId="0" borderId="0" xfId="0" applyFont="1" applyAlignment="1">
      <alignment horizontal="right" vertical="center"/>
    </xf>
    <xf numFmtId="0" fontId="15" fillId="3" borderId="3" xfId="1" applyFont="1" applyFill="1" applyBorder="1" applyAlignment="1">
      <alignment horizontal="center" vertical="center"/>
    </xf>
    <xf numFmtId="0" fontId="7" fillId="3" borderId="2" xfId="0" applyFont="1" applyFill="1" applyBorder="1" applyAlignment="1">
      <alignment horizontal="center" vertical="center" shrinkToFit="1"/>
    </xf>
    <xf numFmtId="0" fontId="6" fillId="0" borderId="2" xfId="0" applyFont="1" applyBorder="1" applyAlignment="1">
      <alignment vertical="center" wrapText="1"/>
    </xf>
    <xf numFmtId="0" fontId="0" fillId="0" borderId="0" xfId="0" applyBorder="1" applyAlignment="1">
      <alignment vertical="top" wrapText="1"/>
    </xf>
    <xf numFmtId="0" fontId="0" fillId="0" borderId="9" xfId="0" applyBorder="1" applyAlignment="1">
      <alignment vertical="top" wrapText="1"/>
    </xf>
    <xf numFmtId="0" fontId="8" fillId="0" borderId="0" xfId="0" applyFont="1" applyBorder="1" applyAlignment="1">
      <alignment vertical="center" wrapText="1"/>
    </xf>
    <xf numFmtId="0" fontId="15" fillId="3" borderId="0" xfId="1" applyFont="1" applyFill="1" applyAlignment="1">
      <alignment horizontal="center" vertical="center"/>
    </xf>
    <xf numFmtId="0" fontId="11" fillId="3" borderId="0" xfId="1" applyFont="1" applyFill="1" applyAlignment="1">
      <alignment horizontal="center" vertical="center"/>
    </xf>
    <xf numFmtId="0" fontId="14" fillId="3" borderId="0" xfId="1" applyFont="1" applyFill="1" applyAlignment="1">
      <alignment horizontal="center" vertical="center"/>
    </xf>
    <xf numFmtId="0" fontId="9" fillId="3" borderId="0" xfId="1" applyFont="1" applyFill="1" applyAlignment="1">
      <alignment horizontal="center" vertical="center"/>
    </xf>
    <xf numFmtId="0" fontId="15" fillId="3" borderId="22" xfId="1" applyFont="1" applyFill="1" applyBorder="1" applyAlignment="1">
      <alignment horizontal="center" vertical="center"/>
    </xf>
    <xf numFmtId="0" fontId="15" fillId="3" borderId="23"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19" xfId="1" applyFont="1" applyFill="1" applyBorder="1" applyAlignment="1">
      <alignment horizontal="center" vertical="center"/>
    </xf>
    <xf numFmtId="0" fontId="9" fillId="3" borderId="1" xfId="1" applyFont="1" applyFill="1" applyBorder="1" applyAlignment="1">
      <alignment horizontal="center" vertical="center"/>
    </xf>
    <xf numFmtId="0" fontId="13" fillId="3" borderId="3"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3" xfId="1" applyFont="1" applyFill="1" applyBorder="1" applyAlignment="1">
      <alignment horizontal="center" vertical="top" wrapText="1"/>
    </xf>
    <xf numFmtId="0" fontId="13" fillId="3" borderId="5" xfId="1" applyFont="1" applyFill="1" applyBorder="1" applyAlignment="1">
      <alignment horizontal="center" vertical="top" wrapText="1"/>
    </xf>
    <xf numFmtId="0" fontId="15" fillId="3" borderId="3" xfId="1" applyFont="1" applyFill="1" applyBorder="1" applyAlignment="1">
      <alignment horizontal="center" vertical="center" wrapText="1"/>
    </xf>
    <xf numFmtId="0" fontId="15" fillId="3" borderId="5" xfId="1" applyFont="1" applyFill="1" applyBorder="1" applyAlignment="1">
      <alignment horizontal="center" vertical="center" wrapText="1"/>
    </xf>
    <xf numFmtId="0" fontId="15" fillId="3" borderId="3" xfId="1" applyFont="1" applyFill="1" applyBorder="1" applyAlignment="1">
      <alignment horizontal="center" vertical="top" wrapText="1"/>
    </xf>
    <xf numFmtId="0" fontId="15" fillId="3" borderId="5" xfId="1" applyFont="1" applyFill="1" applyBorder="1" applyAlignment="1">
      <alignment horizontal="center" vertical="top" wrapText="1"/>
    </xf>
    <xf numFmtId="0" fontId="13" fillId="2" borderId="3"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15" fillId="3" borderId="3" xfId="1" applyFont="1" applyFill="1" applyBorder="1" applyAlignment="1">
      <alignment horizontal="left" vertical="top" wrapText="1"/>
    </xf>
    <xf numFmtId="0" fontId="15" fillId="3" borderId="5" xfId="1" applyFont="1" applyFill="1" applyBorder="1" applyAlignment="1">
      <alignment horizontal="left" vertical="top" wrapText="1"/>
    </xf>
    <xf numFmtId="0" fontId="15" fillId="3" borderId="3" xfId="1" applyFont="1" applyFill="1" applyBorder="1" applyAlignment="1">
      <alignment horizontal="center" vertical="center"/>
    </xf>
    <xf numFmtId="0" fontId="15" fillId="3" borderId="5" xfId="1" applyFont="1" applyFill="1" applyBorder="1" applyAlignment="1">
      <alignment horizontal="center" vertical="center"/>
    </xf>
    <xf numFmtId="0" fontId="12" fillId="3" borderId="9" xfId="1" applyFont="1" applyFill="1" applyBorder="1" applyAlignment="1">
      <alignment horizontal="left" vertical="center"/>
    </xf>
    <xf numFmtId="0" fontId="11" fillId="0" borderId="9" xfId="1" applyFont="1" applyBorder="1" applyAlignment="1">
      <alignment horizontal="left" vertical="center"/>
    </xf>
    <xf numFmtId="0" fontId="13" fillId="3" borderId="3" xfId="1" applyFont="1" applyFill="1" applyBorder="1" applyAlignment="1">
      <alignment horizontal="left" vertical="top" wrapText="1"/>
    </xf>
    <xf numFmtId="0" fontId="13" fillId="3" borderId="5" xfId="1" applyFont="1" applyFill="1" applyBorder="1" applyAlignment="1">
      <alignment horizontal="left" vertical="top" wrapText="1"/>
    </xf>
    <xf numFmtId="0" fontId="13" fillId="3" borderId="3" xfId="1" applyFont="1" applyFill="1" applyBorder="1" applyAlignment="1">
      <alignment horizontal="left" vertical="center" wrapText="1"/>
    </xf>
    <xf numFmtId="0" fontId="13" fillId="3" borderId="5" xfId="1" applyFont="1" applyFill="1" applyBorder="1" applyAlignment="1">
      <alignment horizontal="left" vertical="center" wrapText="1"/>
    </xf>
    <xf numFmtId="0" fontId="15" fillId="3" borderId="13" xfId="1" applyFont="1" applyFill="1" applyBorder="1" applyAlignment="1">
      <alignment horizontal="center" vertical="center"/>
    </xf>
    <xf numFmtId="0" fontId="15" fillId="3" borderId="14" xfId="1" applyFont="1" applyFill="1" applyBorder="1" applyAlignment="1">
      <alignment horizontal="center" vertical="center"/>
    </xf>
    <xf numFmtId="0" fontId="15" fillId="3" borderId="15"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10" fillId="0" borderId="0" xfId="0" applyFont="1" applyBorder="1" applyAlignment="1">
      <alignment horizontal="left" vertical="top" wrapText="1"/>
    </xf>
    <xf numFmtId="0" fontId="6" fillId="0" borderId="14" xfId="0" applyFont="1" applyBorder="1" applyAlignment="1">
      <alignment horizontal="center" vertical="center"/>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6" fillId="0" borderId="4" xfId="0" applyFont="1" applyBorder="1" applyAlignment="1">
      <alignment vertical="center" textRotation="255"/>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6" fillId="0" borderId="5" xfId="0" applyFont="1" applyBorder="1" applyAlignment="1">
      <alignment vertical="center" textRotation="255"/>
    </xf>
    <xf numFmtId="0" fontId="6" fillId="0" borderId="5" xfId="0" applyFont="1" applyBorder="1" applyAlignment="1">
      <alignment vertical="top" wrapText="1"/>
    </xf>
    <xf numFmtId="0" fontId="10" fillId="0" borderId="2" xfId="0" applyFont="1" applyBorder="1" applyAlignment="1">
      <alignment horizontal="left" vertical="top"/>
    </xf>
    <xf numFmtId="0" fontId="10" fillId="0" borderId="0" xfId="0" applyFont="1" applyBorder="1" applyAlignment="1">
      <alignment horizontal="left" vertical="top"/>
    </xf>
    <xf numFmtId="0" fontId="6" fillId="0" borderId="9" xfId="0" applyFont="1" applyBorder="1" applyAlignment="1">
      <alignment vertical="center" shrinkToFit="1"/>
    </xf>
    <xf numFmtId="0" fontId="7" fillId="0" borderId="0" xfId="0" applyFont="1" applyBorder="1" applyAlignment="1">
      <alignment vertical="center" shrinkToFit="1"/>
    </xf>
    <xf numFmtId="0" fontId="6" fillId="0" borderId="0" xfId="0" applyFont="1" applyAlignment="1">
      <alignment vertical="center" shrinkToFit="1"/>
    </xf>
    <xf numFmtId="0" fontId="6" fillId="0" borderId="0" xfId="0" applyFont="1" applyBorder="1" applyAlignment="1">
      <alignment vertical="center" shrinkToFit="1"/>
    </xf>
    <xf numFmtId="0" fontId="7" fillId="0" borderId="0" xfId="0" applyFont="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10" fillId="0" borderId="2" xfId="0" applyFont="1" applyBorder="1" applyAlignment="1">
      <alignment horizontal="left" vertical="top" wrapText="1"/>
    </xf>
    <xf numFmtId="0" fontId="10" fillId="0" borderId="9" xfId="0" applyFont="1" applyBorder="1" applyAlignment="1">
      <alignment horizontal="left" vertical="top" wrapText="1"/>
    </xf>
    <xf numFmtId="0" fontId="7" fillId="0" borderId="0"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0</xdr:colOff>
      <xdr:row>9</xdr:row>
      <xdr:rowOff>0</xdr:rowOff>
    </xdr:from>
    <xdr:ext cx="27765" cy="389850"/>
    <xdr:sp macro="" textlink="">
      <xdr:nvSpPr>
        <xdr:cNvPr id="2" name="Text Box 7"/>
        <xdr:cNvSpPr txBox="1">
          <a:spLocks noChangeArrowheads="1"/>
        </xdr:cNvSpPr>
      </xdr:nvSpPr>
      <xdr:spPr bwMode="auto">
        <a:xfrm>
          <a:off x="8191500" y="1790700"/>
          <a:ext cx="27765" cy="389850"/>
        </a:xfrm>
        <a:prstGeom prst="rect">
          <a:avLst/>
        </a:prstGeom>
        <a:noFill/>
        <a:ln w="9525">
          <a:noFill/>
          <a:miter lim="800000"/>
          <a:headEnd/>
          <a:tailEnd/>
        </a:ln>
      </xdr:spPr>
      <xdr:txBody>
        <a:bodyPr wrap="none" lIns="27432" tIns="22860"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57150</xdr:colOff>
      <xdr:row>1</xdr:row>
      <xdr:rowOff>136525</xdr:rowOff>
    </xdr:from>
    <xdr:to>
      <xdr:col>12</xdr:col>
      <xdr:colOff>657226</xdr:colOff>
      <xdr:row>3</xdr:row>
      <xdr:rowOff>138867</xdr:rowOff>
    </xdr:to>
    <xdr:grpSp>
      <xdr:nvGrpSpPr>
        <xdr:cNvPr id="2" name="グループ化 1"/>
        <xdr:cNvGrpSpPr/>
      </xdr:nvGrpSpPr>
      <xdr:grpSpPr>
        <a:xfrm>
          <a:off x="1857375" y="374650"/>
          <a:ext cx="7048501" cy="488117"/>
          <a:chOff x="1809751" y="374650"/>
          <a:chExt cx="7096125" cy="488117"/>
        </a:xfrm>
      </xdr:grpSpPr>
      <xdr:sp macro="" textlink="$R$3">
        <xdr:nvSpPr>
          <xdr:cNvPr id="43" name="テキスト ボックス 42"/>
          <xdr:cNvSpPr txBox="1"/>
        </xdr:nvSpPr>
        <xdr:spPr>
          <a:xfrm>
            <a:off x="4517847"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CFF4C82-9C34-493A-B7B3-B6734FD081E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5" name="テキスト ボックス 44"/>
          <xdr:cNvSpPr txBox="1"/>
        </xdr:nvSpPr>
        <xdr:spPr>
          <a:xfrm>
            <a:off x="6273443"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2687003-6656-492D-B579-FD50805A12B7}"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46" name="テキスト ボックス 45"/>
          <xdr:cNvSpPr txBox="1"/>
        </xdr:nvSpPr>
        <xdr:spPr>
          <a:xfrm>
            <a:off x="7370290" y="396524"/>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EDD2DEA-2135-4E7E-A03D-53D670ABC07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47" name="テキスト ボックス 46"/>
          <xdr:cNvSpPr txBox="1"/>
        </xdr:nvSpPr>
        <xdr:spPr>
          <a:xfrm>
            <a:off x="8400372"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8279BA7-5E83-4FA4-9962-2B9D04BD66E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9" name="テキスト ボックス 48"/>
          <xdr:cNvSpPr txBox="1"/>
        </xdr:nvSpPr>
        <xdr:spPr>
          <a:xfrm>
            <a:off x="2286001"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F18647-36BA-4C15-81D2-E3B5F0C59A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95250</xdr:colOff>
      <xdr:row>1</xdr:row>
      <xdr:rowOff>151342</xdr:rowOff>
    </xdr:from>
    <xdr:to>
      <xdr:col>12</xdr:col>
      <xdr:colOff>662518</xdr:colOff>
      <xdr:row>3</xdr:row>
      <xdr:rowOff>153685</xdr:rowOff>
    </xdr:to>
    <xdr:grpSp>
      <xdr:nvGrpSpPr>
        <xdr:cNvPr id="2" name="グループ化 1"/>
        <xdr:cNvGrpSpPr/>
      </xdr:nvGrpSpPr>
      <xdr:grpSpPr>
        <a:xfrm>
          <a:off x="1752600" y="389467"/>
          <a:ext cx="7158568" cy="488118"/>
          <a:chOff x="1786468" y="389467"/>
          <a:chExt cx="7096125" cy="488118"/>
        </a:xfrm>
      </xdr:grpSpPr>
      <xdr:sp macro="" textlink="$R$3">
        <xdr:nvSpPr>
          <xdr:cNvPr id="75" name="テキスト ボックス 74"/>
          <xdr:cNvSpPr txBox="1"/>
        </xdr:nvSpPr>
        <xdr:spPr>
          <a:xfrm>
            <a:off x="4513614" y="38946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9C01834-7723-48DA-87A1-6B9577B9E16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77" name="テキスト ボックス 76"/>
          <xdr:cNvSpPr txBox="1"/>
        </xdr:nvSpPr>
        <xdr:spPr>
          <a:xfrm>
            <a:off x="6231110" y="38946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2E7876-83F1-4665-BC32-897B9E51BCD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78" name="テキスト ボックス 77"/>
          <xdr:cNvSpPr txBox="1"/>
        </xdr:nvSpPr>
        <xdr:spPr>
          <a:xfrm>
            <a:off x="7385107" y="411341"/>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A0E31D4-29DF-4E52-81E7-955F6FA306B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79" name="テキスト ボックス 78"/>
          <xdr:cNvSpPr txBox="1"/>
        </xdr:nvSpPr>
        <xdr:spPr>
          <a:xfrm>
            <a:off x="8405664" y="38946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7F4308-6655-48C5-BEE0-631B660C458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81" name="テキスト ボックス 80"/>
          <xdr:cNvSpPr txBox="1"/>
        </xdr:nvSpPr>
        <xdr:spPr>
          <a:xfrm>
            <a:off x="2281768" y="38946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B4A586-7DD5-47E4-8864-3236F00A7D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76200</xdr:colOff>
      <xdr:row>1</xdr:row>
      <xdr:rowOff>137583</xdr:rowOff>
    </xdr:from>
    <xdr:to>
      <xdr:col>12</xdr:col>
      <xdr:colOff>678392</xdr:colOff>
      <xdr:row>3</xdr:row>
      <xdr:rowOff>139926</xdr:rowOff>
    </xdr:to>
    <xdr:grpSp>
      <xdr:nvGrpSpPr>
        <xdr:cNvPr id="2" name="グループ化 1"/>
        <xdr:cNvGrpSpPr/>
      </xdr:nvGrpSpPr>
      <xdr:grpSpPr>
        <a:xfrm>
          <a:off x="1876425" y="375708"/>
          <a:ext cx="7050617" cy="488118"/>
          <a:chOff x="1821392" y="375708"/>
          <a:chExt cx="7096125" cy="488118"/>
        </a:xfrm>
      </xdr:grpSpPr>
      <xdr:sp macro="" textlink="$R$3">
        <xdr:nvSpPr>
          <xdr:cNvPr id="11" name="テキスト ボックス 10"/>
          <xdr:cNvSpPr txBox="1"/>
        </xdr:nvSpPr>
        <xdr:spPr>
          <a:xfrm>
            <a:off x="4491388"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F95F51B-5392-4292-A3C3-8FC2E4A974C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37459"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CFC837A-E39E-4903-8F4F-CC03267A5A5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4" name="テキスト ボックス 13"/>
          <xdr:cNvSpPr txBox="1"/>
        </xdr:nvSpPr>
        <xdr:spPr>
          <a:xfrm>
            <a:off x="7381931" y="397582"/>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04066C-CEC6-42EE-A250-3AE903C5A1F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5" name="テキスト ボックス 14"/>
          <xdr:cNvSpPr txBox="1"/>
        </xdr:nvSpPr>
        <xdr:spPr>
          <a:xfrm>
            <a:off x="8421538"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A810CC6-F35F-4F1F-9555-D5B518096D4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2288117"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6077C7B-D484-440D-905B-70641D49AF7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38100</xdr:colOff>
      <xdr:row>1</xdr:row>
      <xdr:rowOff>141817</xdr:rowOff>
    </xdr:from>
    <xdr:to>
      <xdr:col>12</xdr:col>
      <xdr:colOff>642409</xdr:colOff>
      <xdr:row>3</xdr:row>
      <xdr:rowOff>144159</xdr:rowOff>
    </xdr:to>
    <xdr:grpSp>
      <xdr:nvGrpSpPr>
        <xdr:cNvPr id="2" name="グループ化 1"/>
        <xdr:cNvGrpSpPr/>
      </xdr:nvGrpSpPr>
      <xdr:grpSpPr>
        <a:xfrm>
          <a:off x="1838325" y="379942"/>
          <a:ext cx="7052734" cy="488117"/>
          <a:chOff x="1804459" y="379942"/>
          <a:chExt cx="7096125" cy="488117"/>
        </a:xfrm>
      </xdr:grpSpPr>
      <xdr:sp macro="" textlink="$R$3">
        <xdr:nvSpPr>
          <xdr:cNvPr id="19" name="テキスト ボックス 18"/>
          <xdr:cNvSpPr txBox="1"/>
        </xdr:nvSpPr>
        <xdr:spPr>
          <a:xfrm>
            <a:off x="4550655"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DC0B1C2-2A56-42CC-9BE0-C0C1DD6D8BC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30051"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A192B8D-B3C2-42CB-A497-315F5FDA8C2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2" name="テキスト ボックス 21"/>
          <xdr:cNvSpPr txBox="1"/>
        </xdr:nvSpPr>
        <xdr:spPr>
          <a:xfrm>
            <a:off x="7384048" y="401816"/>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8BFF5E-8247-4DDA-B37D-83CEF20D012C}"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23" name="テキスト ボックス 22"/>
          <xdr:cNvSpPr txBox="1"/>
        </xdr:nvSpPr>
        <xdr:spPr>
          <a:xfrm>
            <a:off x="8385555"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2388FD1-EBCA-4E7E-B290-5EA77238FEE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2318809"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D9168-C756-4949-892E-05E6BE5C00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47625</xdr:colOff>
      <xdr:row>1</xdr:row>
      <xdr:rowOff>127001</xdr:rowOff>
    </xdr:from>
    <xdr:to>
      <xdr:col>12</xdr:col>
      <xdr:colOff>638176</xdr:colOff>
      <xdr:row>3</xdr:row>
      <xdr:rowOff>129344</xdr:rowOff>
    </xdr:to>
    <xdr:grpSp>
      <xdr:nvGrpSpPr>
        <xdr:cNvPr id="2" name="グループ化 1"/>
        <xdr:cNvGrpSpPr/>
      </xdr:nvGrpSpPr>
      <xdr:grpSpPr>
        <a:xfrm>
          <a:off x="1704975" y="365126"/>
          <a:ext cx="7181851" cy="488118"/>
          <a:chOff x="1752601" y="365126"/>
          <a:chExt cx="7096125" cy="488118"/>
        </a:xfrm>
      </xdr:grpSpPr>
      <xdr:sp macro="" textlink="$R$3">
        <xdr:nvSpPr>
          <xdr:cNvPr id="27" name="テキスト ボックス 26"/>
          <xdr:cNvSpPr txBox="1"/>
        </xdr:nvSpPr>
        <xdr:spPr>
          <a:xfrm>
            <a:off x="4536897"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7CD515-9B3E-4A64-B33C-803109B413B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16293"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B9C96F7-1538-4D29-AC73-99A5F0C91C7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0" name="テキスト ボックス 29"/>
          <xdr:cNvSpPr txBox="1"/>
        </xdr:nvSpPr>
        <xdr:spPr>
          <a:xfrm>
            <a:off x="7360765" y="387000"/>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3A8A4C8-9F86-4831-BC2D-868165CF75F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1" name="テキスト ボックス 30"/>
          <xdr:cNvSpPr txBox="1"/>
        </xdr:nvSpPr>
        <xdr:spPr>
          <a:xfrm>
            <a:off x="8381322"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810BFDC-DC28-45D3-83D8-9C6B9738D2F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2305051"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15B3FBB-585A-4561-B180-0CBD405109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133350</xdr:colOff>
      <xdr:row>1</xdr:row>
      <xdr:rowOff>136525</xdr:rowOff>
    </xdr:from>
    <xdr:to>
      <xdr:col>12</xdr:col>
      <xdr:colOff>658283</xdr:colOff>
      <xdr:row>3</xdr:row>
      <xdr:rowOff>138867</xdr:rowOff>
    </xdr:to>
    <xdr:grpSp>
      <xdr:nvGrpSpPr>
        <xdr:cNvPr id="2" name="グループ化 1"/>
        <xdr:cNvGrpSpPr/>
      </xdr:nvGrpSpPr>
      <xdr:grpSpPr>
        <a:xfrm>
          <a:off x="1600200" y="374650"/>
          <a:ext cx="7306733" cy="488117"/>
          <a:chOff x="1734608" y="374650"/>
          <a:chExt cx="7096125" cy="488117"/>
        </a:xfrm>
      </xdr:grpSpPr>
      <xdr:sp macro="" textlink="$R$3">
        <xdr:nvSpPr>
          <xdr:cNvPr id="35" name="テキスト ボックス 34"/>
          <xdr:cNvSpPr txBox="1"/>
        </xdr:nvSpPr>
        <xdr:spPr>
          <a:xfrm>
            <a:off x="4566529"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11F3A9-56C4-499A-BE8A-C4D78271DD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37" name="テキスト ボックス 36"/>
          <xdr:cNvSpPr txBox="1"/>
        </xdr:nvSpPr>
        <xdr:spPr>
          <a:xfrm>
            <a:off x="6207825"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4CCC613-0637-4C51-9103-EA3686721B6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8" name="テキスト ボックス 37"/>
          <xdr:cNvSpPr txBox="1"/>
        </xdr:nvSpPr>
        <xdr:spPr>
          <a:xfrm>
            <a:off x="7399922" y="396524"/>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3BDB5B2-635C-4314-B29E-B93FA154767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9" name="テキスト ボックス 38"/>
          <xdr:cNvSpPr txBox="1"/>
        </xdr:nvSpPr>
        <xdr:spPr>
          <a:xfrm>
            <a:off x="8401429"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2E7D76-9AAD-42D4-9D95-3F98ACED02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1" name="テキスト ボックス 40"/>
          <xdr:cNvSpPr txBox="1"/>
        </xdr:nvSpPr>
        <xdr:spPr>
          <a:xfrm>
            <a:off x="2334683" y="37465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C2574D-CF8D-473F-A39A-A2CBE388CDC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9526</xdr:colOff>
      <xdr:row>1</xdr:row>
      <xdr:rowOff>136525</xdr:rowOff>
    </xdr:from>
    <xdr:to>
      <xdr:col>12</xdr:col>
      <xdr:colOff>678393</xdr:colOff>
      <xdr:row>3</xdr:row>
      <xdr:rowOff>138868</xdr:rowOff>
    </xdr:to>
    <xdr:grpSp>
      <xdr:nvGrpSpPr>
        <xdr:cNvPr id="2" name="グループ化 1"/>
        <xdr:cNvGrpSpPr/>
      </xdr:nvGrpSpPr>
      <xdr:grpSpPr>
        <a:xfrm>
          <a:off x="1809751" y="374650"/>
          <a:ext cx="7117292" cy="488118"/>
          <a:chOff x="1821392" y="374650"/>
          <a:chExt cx="7096125" cy="488118"/>
        </a:xfrm>
      </xdr:grpSpPr>
      <xdr:sp macro="" textlink="$R$3">
        <xdr:nvSpPr>
          <xdr:cNvPr id="43" name="テキスト ボックス 42"/>
          <xdr:cNvSpPr txBox="1"/>
        </xdr:nvSpPr>
        <xdr:spPr>
          <a:xfrm>
            <a:off x="4539013"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A87CC05-9FDA-4654-A065-863413C590C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5" name="テキスト ボックス 44"/>
          <xdr:cNvSpPr txBox="1"/>
        </xdr:nvSpPr>
        <xdr:spPr>
          <a:xfrm>
            <a:off x="6218409"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648DC0A-CC57-4962-83A5-99C3CC4ED2B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46" name="テキスト ボックス 45"/>
          <xdr:cNvSpPr txBox="1"/>
        </xdr:nvSpPr>
        <xdr:spPr>
          <a:xfrm>
            <a:off x="7381931" y="396524"/>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78892B4-745F-4E68-97B3-3EA7DC7E6BE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47" name="テキスト ボックス 46"/>
          <xdr:cNvSpPr txBox="1"/>
        </xdr:nvSpPr>
        <xdr:spPr>
          <a:xfrm>
            <a:off x="8421538"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5A7916A-9E64-4A96-90BA-96FED3EABE7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9" name="テキスト ボックス 48"/>
          <xdr:cNvSpPr txBox="1"/>
        </xdr:nvSpPr>
        <xdr:spPr>
          <a:xfrm>
            <a:off x="2307167"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8C542A-7118-4F4E-9E41-C86AE36FE5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518812</xdr:colOff>
      <xdr:row>1</xdr:row>
      <xdr:rowOff>137583</xdr:rowOff>
    </xdr:from>
    <xdr:to>
      <xdr:col>12</xdr:col>
      <xdr:colOff>609653</xdr:colOff>
      <xdr:row>3</xdr:row>
      <xdr:rowOff>139926</xdr:rowOff>
    </xdr:to>
    <xdr:grpSp>
      <xdr:nvGrpSpPr>
        <xdr:cNvPr id="2" name="グループ化 1"/>
        <xdr:cNvGrpSpPr/>
      </xdr:nvGrpSpPr>
      <xdr:grpSpPr>
        <a:xfrm>
          <a:off x="2319037" y="375708"/>
          <a:ext cx="6539266" cy="488118"/>
          <a:chOff x="2317749" y="375708"/>
          <a:chExt cx="6625167" cy="488118"/>
        </a:xfrm>
      </xdr:grpSpPr>
      <xdr:sp macro="" textlink="$R$3">
        <xdr:nvSpPr>
          <xdr:cNvPr id="51" name="テキスト ボックス 50"/>
          <xdr:cNvSpPr txBox="1"/>
        </xdr:nvSpPr>
        <xdr:spPr>
          <a:xfrm>
            <a:off x="4551259"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FEAD6AE-253C-4B70-8F2A-86868E44AB5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53" name="テキスト ボックス 52"/>
          <xdr:cNvSpPr txBox="1"/>
        </xdr:nvSpPr>
        <xdr:spPr>
          <a:xfrm>
            <a:off x="6222795"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5A20D3-6E89-44F7-84EB-FA7E54CD3E0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54" name="テキスト ボックス 53"/>
          <xdr:cNvSpPr txBox="1"/>
        </xdr:nvSpPr>
        <xdr:spPr>
          <a:xfrm>
            <a:off x="7464461" y="397582"/>
            <a:ext cx="505881"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AEE02CC-E9BE-413F-8A7E-B5280E4C334C}"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55" name="テキスト ボックス 54"/>
          <xdr:cNvSpPr txBox="1"/>
        </xdr:nvSpPr>
        <xdr:spPr>
          <a:xfrm>
            <a:off x="8437035"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25D5C2B-1E25-45F0-A2F2-E29076AD4A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57" name="テキスト ボックス 56"/>
          <xdr:cNvSpPr txBox="1"/>
        </xdr:nvSpPr>
        <xdr:spPr>
          <a:xfrm>
            <a:off x="2317749"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9905420-9BB8-4FD1-8EE9-5238F0071F5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66676</xdr:colOff>
      <xdr:row>1</xdr:row>
      <xdr:rowOff>133038</xdr:rowOff>
    </xdr:from>
    <xdr:to>
      <xdr:col>12</xdr:col>
      <xdr:colOff>647549</xdr:colOff>
      <xdr:row>3</xdr:row>
      <xdr:rowOff>135381</xdr:rowOff>
    </xdr:to>
    <xdr:grpSp>
      <xdr:nvGrpSpPr>
        <xdr:cNvPr id="2" name="グループ化 1"/>
        <xdr:cNvGrpSpPr/>
      </xdr:nvGrpSpPr>
      <xdr:grpSpPr>
        <a:xfrm>
          <a:off x="1866901" y="371163"/>
          <a:ext cx="7029298" cy="488118"/>
          <a:chOff x="1806499" y="349623"/>
          <a:chExt cx="7096125" cy="488118"/>
        </a:xfrm>
      </xdr:grpSpPr>
      <xdr:sp macro="" textlink="$R$3">
        <xdr:nvSpPr>
          <xdr:cNvPr id="59" name="テキスト ボックス 58"/>
          <xdr:cNvSpPr txBox="1"/>
        </xdr:nvSpPr>
        <xdr:spPr>
          <a:xfrm>
            <a:off x="4546269" y="371163"/>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2390BBE-3BB5-4E9F-94A7-8EFD9AAD59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1" name="テキスト ボックス 60"/>
          <xdr:cNvSpPr txBox="1"/>
        </xdr:nvSpPr>
        <xdr:spPr>
          <a:xfrm>
            <a:off x="6206616" y="371163"/>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0D1C0A5-AE14-4707-B626-35D7A236683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62" name="テキスト ボックス 61"/>
          <xdr:cNvSpPr txBox="1"/>
        </xdr:nvSpPr>
        <xdr:spPr>
          <a:xfrm>
            <a:off x="7398712" y="393037"/>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82E5E31-AFAE-4FC0-B882-CFF19BAF1B5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63" name="テキスト ボックス 62"/>
          <xdr:cNvSpPr txBox="1"/>
        </xdr:nvSpPr>
        <xdr:spPr>
          <a:xfrm>
            <a:off x="8390694" y="371163"/>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CEDE4FC-6628-4A6F-B28B-A264CC1D167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65" name="テキスト ボックス 64"/>
          <xdr:cNvSpPr txBox="1"/>
        </xdr:nvSpPr>
        <xdr:spPr>
          <a:xfrm>
            <a:off x="2314423" y="371163"/>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D7A2ED-BEC1-475D-83FB-5EDF0778615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28575</xdr:colOff>
      <xdr:row>1</xdr:row>
      <xdr:rowOff>141505</xdr:rowOff>
    </xdr:from>
    <xdr:to>
      <xdr:col>12</xdr:col>
      <xdr:colOff>675065</xdr:colOff>
      <xdr:row>3</xdr:row>
      <xdr:rowOff>143848</xdr:rowOff>
    </xdr:to>
    <xdr:grpSp>
      <xdr:nvGrpSpPr>
        <xdr:cNvPr id="2" name="グループ化 1"/>
        <xdr:cNvGrpSpPr/>
      </xdr:nvGrpSpPr>
      <xdr:grpSpPr>
        <a:xfrm>
          <a:off x="1828800" y="379630"/>
          <a:ext cx="7094915" cy="488118"/>
          <a:chOff x="1805441" y="358090"/>
          <a:chExt cx="7096125" cy="488118"/>
        </a:xfrm>
      </xdr:grpSpPr>
      <xdr:sp macro="" textlink="$R$3">
        <xdr:nvSpPr>
          <xdr:cNvPr id="67" name="テキスト ボックス 66"/>
          <xdr:cNvSpPr txBox="1"/>
        </xdr:nvSpPr>
        <xdr:spPr>
          <a:xfrm>
            <a:off x="4526161" y="37963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DD6909-22A2-4B70-B780-36DC2136E8D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9" name="テキスト ボックス 68"/>
          <xdr:cNvSpPr txBox="1"/>
        </xdr:nvSpPr>
        <xdr:spPr>
          <a:xfrm>
            <a:off x="6205558" y="37963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BF75C1F-AE6F-460E-9E56-468E437D87AA}"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70" name="テキスト ボックス 69"/>
          <xdr:cNvSpPr txBox="1"/>
        </xdr:nvSpPr>
        <xdr:spPr>
          <a:xfrm>
            <a:off x="7378604" y="401504"/>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422F8F5-10C6-4366-AA34-9030E18687E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71" name="テキスト ボックス 70"/>
          <xdr:cNvSpPr txBox="1"/>
        </xdr:nvSpPr>
        <xdr:spPr>
          <a:xfrm>
            <a:off x="8418211" y="37963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AF85989-C269-462D-A589-70C6796E1BE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73" name="テキスト ボックス 72"/>
          <xdr:cNvSpPr txBox="1"/>
        </xdr:nvSpPr>
        <xdr:spPr>
          <a:xfrm>
            <a:off x="2294315" y="37963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ABAFCEA-0960-4EB6-9A5A-1B0310B4555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550456</xdr:colOff>
      <xdr:row>1</xdr:row>
      <xdr:rowOff>133350</xdr:rowOff>
    </xdr:from>
    <xdr:to>
      <xdr:col>12</xdr:col>
      <xdr:colOff>561975</xdr:colOff>
      <xdr:row>3</xdr:row>
      <xdr:rowOff>135693</xdr:rowOff>
    </xdr:to>
    <xdr:grpSp>
      <xdr:nvGrpSpPr>
        <xdr:cNvPr id="4" name="グループ化 3"/>
        <xdr:cNvGrpSpPr/>
      </xdr:nvGrpSpPr>
      <xdr:grpSpPr>
        <a:xfrm>
          <a:off x="2350681" y="371475"/>
          <a:ext cx="6459944" cy="488118"/>
          <a:chOff x="2305050" y="381000"/>
          <a:chExt cx="6562725" cy="478593"/>
        </a:xfrm>
      </xdr:grpSpPr>
      <xdr:sp macro="" textlink="$R$3">
        <xdr:nvSpPr>
          <xdr:cNvPr id="3" name="テキスト ボックス 2"/>
          <xdr:cNvSpPr txBox="1"/>
        </xdr:nvSpPr>
        <xdr:spPr>
          <a:xfrm>
            <a:off x="4567164" y="38100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C403E85-8DBB-4A4D-8C35-11BD21DF6DD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5" name="テキスト ボックス 4"/>
          <xdr:cNvSpPr txBox="1"/>
        </xdr:nvSpPr>
        <xdr:spPr>
          <a:xfrm>
            <a:off x="6271291" y="38100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A641033-C80D-4655-BBF5-5744991AFD6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6" name="テキスト ボックス 5"/>
          <xdr:cNvSpPr txBox="1"/>
        </xdr:nvSpPr>
        <xdr:spPr>
          <a:xfrm>
            <a:off x="7314266" y="402448"/>
            <a:ext cx="467506"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672DB-C87A-40AD-A14A-17899C0E22ED}"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7" name="テキスト ボックス 6"/>
          <xdr:cNvSpPr txBox="1"/>
        </xdr:nvSpPr>
        <xdr:spPr>
          <a:xfrm>
            <a:off x="8343119" y="38100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4AB8D88-3B47-4729-A3BA-AE5DDA7FE37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9" name="テキスト ボックス 8"/>
          <xdr:cNvSpPr txBox="1"/>
        </xdr:nvSpPr>
        <xdr:spPr>
          <a:xfrm>
            <a:off x="2350681" y="371475"/>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77F02C0-5805-40D7-AAD4-CFBD6CBDA59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161925</xdr:colOff>
      <xdr:row>1</xdr:row>
      <xdr:rowOff>116790</xdr:rowOff>
    </xdr:from>
    <xdr:to>
      <xdr:col>12</xdr:col>
      <xdr:colOff>682473</xdr:colOff>
      <xdr:row>3</xdr:row>
      <xdr:rowOff>119132</xdr:rowOff>
    </xdr:to>
    <xdr:grpSp>
      <xdr:nvGrpSpPr>
        <xdr:cNvPr id="2" name="グループ化 1"/>
        <xdr:cNvGrpSpPr/>
      </xdr:nvGrpSpPr>
      <xdr:grpSpPr>
        <a:xfrm>
          <a:off x="1962150" y="354915"/>
          <a:ext cx="6968973" cy="488117"/>
          <a:chOff x="1898574" y="361950"/>
          <a:chExt cx="7096125" cy="488117"/>
        </a:xfrm>
      </xdr:grpSpPr>
      <xdr:sp macro="" textlink="$R$3">
        <xdr:nvSpPr>
          <xdr:cNvPr id="11" name="テキスト ボックス 10"/>
          <xdr:cNvSpPr txBox="1"/>
        </xdr:nvSpPr>
        <xdr:spPr>
          <a:xfrm>
            <a:off x="4562144" y="38349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4C51502-3B05-40AC-9856-B9279F820F2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22491" y="38349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323787B-8FA7-4C57-93BF-12A0AE9E380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4" name="テキスト ボックス 13"/>
          <xdr:cNvSpPr txBox="1"/>
        </xdr:nvSpPr>
        <xdr:spPr>
          <a:xfrm>
            <a:off x="7395537" y="405364"/>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C069ED4-33A2-4063-9FC4-88B7132C965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5" name="テキスト ボックス 14"/>
          <xdr:cNvSpPr txBox="1"/>
        </xdr:nvSpPr>
        <xdr:spPr>
          <a:xfrm>
            <a:off x="8425619" y="38349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640379-9674-46A5-B55F-F21CA336FAD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2330298" y="383490"/>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8903CA-9BC5-4749-BAC3-2C06480A75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489979</xdr:colOff>
      <xdr:row>1</xdr:row>
      <xdr:rowOff>126999</xdr:rowOff>
    </xdr:from>
    <xdr:to>
      <xdr:col>12</xdr:col>
      <xdr:colOff>737438</xdr:colOff>
      <xdr:row>3</xdr:row>
      <xdr:rowOff>138867</xdr:rowOff>
    </xdr:to>
    <xdr:grpSp>
      <xdr:nvGrpSpPr>
        <xdr:cNvPr id="2" name="グループ化 1"/>
        <xdr:cNvGrpSpPr/>
      </xdr:nvGrpSpPr>
      <xdr:grpSpPr>
        <a:xfrm>
          <a:off x="2290204" y="365124"/>
          <a:ext cx="6695884" cy="497643"/>
          <a:chOff x="2600922" y="365124"/>
          <a:chExt cx="6314479" cy="497643"/>
        </a:xfrm>
      </xdr:grpSpPr>
      <xdr:sp macro="" textlink="$R$3">
        <xdr:nvSpPr>
          <xdr:cNvPr id="19" name="テキスト ボックス 18"/>
          <xdr:cNvSpPr txBox="1"/>
        </xdr:nvSpPr>
        <xdr:spPr>
          <a:xfrm>
            <a:off x="4707021" y="37464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39092E4-EDC8-4D32-9EE2-64E5509EC9B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79171" y="37464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36483A-3FF6-4782-9038-F76EF4A7962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2" name="テキスト ボックス 21"/>
          <xdr:cNvSpPr txBox="1"/>
        </xdr:nvSpPr>
        <xdr:spPr>
          <a:xfrm>
            <a:off x="7389340" y="396523"/>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952DBB-3EC8-42E4-A674-6BE767BAF2B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23" name="テキスト ボックス 22"/>
          <xdr:cNvSpPr txBox="1"/>
        </xdr:nvSpPr>
        <xdr:spPr>
          <a:xfrm>
            <a:off x="8409897" y="37464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1042C6E-9F76-4933-B11C-8884C1E73D3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2600922"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F57253-2466-41FB-B3DE-43FD7575CBF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553521</xdr:colOff>
      <xdr:row>1</xdr:row>
      <xdr:rowOff>154578</xdr:rowOff>
    </xdr:from>
    <xdr:to>
      <xdr:col>12</xdr:col>
      <xdr:colOff>611467</xdr:colOff>
      <xdr:row>3</xdr:row>
      <xdr:rowOff>156920</xdr:rowOff>
    </xdr:to>
    <xdr:grpSp>
      <xdr:nvGrpSpPr>
        <xdr:cNvPr id="2" name="グループ化 1"/>
        <xdr:cNvGrpSpPr/>
      </xdr:nvGrpSpPr>
      <xdr:grpSpPr>
        <a:xfrm>
          <a:off x="2353746" y="392703"/>
          <a:ext cx="6506371" cy="488117"/>
          <a:chOff x="2232800" y="371163"/>
          <a:chExt cx="6698323" cy="488117"/>
        </a:xfrm>
      </xdr:grpSpPr>
      <xdr:sp macro="" textlink="$R$3">
        <xdr:nvSpPr>
          <xdr:cNvPr id="91" name="テキスト ボックス 90"/>
          <xdr:cNvSpPr txBox="1"/>
        </xdr:nvSpPr>
        <xdr:spPr>
          <a:xfrm>
            <a:off x="4543094" y="371163"/>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92F903-4F70-4006-94B8-C39B14A3F5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93" name="テキスト ボックス 92"/>
          <xdr:cNvSpPr txBox="1"/>
        </xdr:nvSpPr>
        <xdr:spPr>
          <a:xfrm>
            <a:off x="6232016" y="371163"/>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8EC79A6-4DCA-436E-994D-3EF1CC422DB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94" name="テキスト ボックス 93"/>
          <xdr:cNvSpPr txBox="1"/>
        </xdr:nvSpPr>
        <xdr:spPr>
          <a:xfrm>
            <a:off x="7405062" y="393037"/>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09C66E-AE97-40D4-A2CC-BF31ED8A9F46}"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95" name="テキスト ボックス 94"/>
          <xdr:cNvSpPr txBox="1"/>
        </xdr:nvSpPr>
        <xdr:spPr>
          <a:xfrm>
            <a:off x="8425619" y="371163"/>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E7892B-67F7-4F44-87A9-877F91BC99C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97" name="テキスト ボックス 96"/>
          <xdr:cNvSpPr txBox="1"/>
        </xdr:nvSpPr>
        <xdr:spPr>
          <a:xfrm>
            <a:off x="2232800" y="371163"/>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9F66430-3E4F-440C-A87B-C91B469DDCD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285750</xdr:colOff>
      <xdr:row>1</xdr:row>
      <xdr:rowOff>140448</xdr:rowOff>
    </xdr:from>
    <xdr:to>
      <xdr:col>12</xdr:col>
      <xdr:colOff>679032</xdr:colOff>
      <xdr:row>3</xdr:row>
      <xdr:rowOff>152316</xdr:rowOff>
    </xdr:to>
    <xdr:grpSp>
      <xdr:nvGrpSpPr>
        <xdr:cNvPr id="2" name="グループ化 1"/>
        <xdr:cNvGrpSpPr/>
      </xdr:nvGrpSpPr>
      <xdr:grpSpPr>
        <a:xfrm>
          <a:off x="2085975" y="378573"/>
          <a:ext cx="6841707" cy="497643"/>
          <a:chOff x="1880447" y="357033"/>
          <a:chExt cx="7110943" cy="488118"/>
        </a:xfrm>
      </xdr:grpSpPr>
      <xdr:sp macro="" textlink="$R$3">
        <xdr:nvSpPr>
          <xdr:cNvPr id="11" name="テキスト ボックス 10"/>
          <xdr:cNvSpPr txBox="1"/>
        </xdr:nvSpPr>
        <xdr:spPr>
          <a:xfrm>
            <a:off x="4529494" y="388098"/>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D346C45-EE2E-4F63-9B24-F7C0297FEC5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194502" y="37857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778D68-F21D-4541-9F08-288BD23E8001}"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4" name="テキスト ボックス 13"/>
          <xdr:cNvSpPr txBox="1"/>
        </xdr:nvSpPr>
        <xdr:spPr>
          <a:xfrm>
            <a:off x="7388889" y="400447"/>
            <a:ext cx="506560"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8B8188C-C806-4C77-B6D1-2DB73AF48C9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5" name="テキスト ボックス 14"/>
          <xdr:cNvSpPr txBox="1"/>
        </xdr:nvSpPr>
        <xdr:spPr>
          <a:xfrm>
            <a:off x="8421122" y="37857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B3256DA-D285-477B-91D9-4F79AA65B9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2292988" y="388098"/>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67493BB-69D2-4C32-85A5-723D02E410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276225</xdr:colOff>
      <xdr:row>1</xdr:row>
      <xdr:rowOff>134096</xdr:rowOff>
    </xdr:from>
    <xdr:to>
      <xdr:col>12</xdr:col>
      <xdr:colOff>683277</xdr:colOff>
      <xdr:row>3</xdr:row>
      <xdr:rowOff>136438</xdr:rowOff>
    </xdr:to>
    <xdr:grpSp>
      <xdr:nvGrpSpPr>
        <xdr:cNvPr id="2" name="グループ化 1"/>
        <xdr:cNvGrpSpPr/>
      </xdr:nvGrpSpPr>
      <xdr:grpSpPr>
        <a:xfrm>
          <a:off x="2076450" y="372221"/>
          <a:ext cx="6855477" cy="488117"/>
          <a:chOff x="1880413" y="350681"/>
          <a:chExt cx="7105650" cy="488117"/>
        </a:xfrm>
      </xdr:grpSpPr>
      <xdr:sp macro="" textlink="$R$3">
        <xdr:nvSpPr>
          <xdr:cNvPr id="19" name="テキスト ボックス 18"/>
          <xdr:cNvSpPr txBox="1"/>
        </xdr:nvSpPr>
        <xdr:spPr>
          <a:xfrm>
            <a:off x="4556418" y="37222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CCD26B0-CBA5-4B9B-B57B-9EA77350962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00711" y="37222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1F364E-2593-4A04-B070-98D0D2AA6B0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2" name="テキスト ボックス 21"/>
          <xdr:cNvSpPr txBox="1"/>
        </xdr:nvSpPr>
        <xdr:spPr>
          <a:xfrm>
            <a:off x="7384754" y="394095"/>
            <a:ext cx="506183"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37F2DE-09EA-498D-99C7-2FA49CCE7B1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23" name="テキスト ボックス 22"/>
          <xdr:cNvSpPr txBox="1"/>
        </xdr:nvSpPr>
        <xdr:spPr>
          <a:xfrm>
            <a:off x="8425744" y="37222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594ECB5-FE5F-4EBC-8DE9-95254F03F3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2321577" y="37222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7AF150-E39C-4AA4-8E28-3FD201AE3ED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438885</xdr:colOff>
      <xdr:row>1</xdr:row>
      <xdr:rowOff>142937</xdr:rowOff>
    </xdr:from>
    <xdr:to>
      <xdr:col>12</xdr:col>
      <xdr:colOff>726588</xdr:colOff>
      <xdr:row>3</xdr:row>
      <xdr:rowOff>145279</xdr:rowOff>
    </xdr:to>
    <xdr:grpSp>
      <xdr:nvGrpSpPr>
        <xdr:cNvPr id="2" name="グループ化 1"/>
        <xdr:cNvGrpSpPr/>
      </xdr:nvGrpSpPr>
      <xdr:grpSpPr>
        <a:xfrm>
          <a:off x="2239110" y="381062"/>
          <a:ext cx="6736128" cy="488117"/>
          <a:chOff x="2319460" y="378572"/>
          <a:chExt cx="6564426" cy="488117"/>
        </a:xfrm>
      </xdr:grpSpPr>
      <xdr:sp macro="" textlink="$R$3">
        <xdr:nvSpPr>
          <xdr:cNvPr id="27" name="テキスト ボックス 26"/>
          <xdr:cNvSpPr txBox="1"/>
        </xdr:nvSpPr>
        <xdr:spPr>
          <a:xfrm>
            <a:off x="4554301" y="37857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03F50AD-2AFB-49A2-9F09-AAFD002038E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08119" y="37857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EF71549-8F8D-4947-AB41-8C842C6EDCB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0" name="テキスト ボックス 29"/>
          <xdr:cNvSpPr txBox="1"/>
        </xdr:nvSpPr>
        <xdr:spPr>
          <a:xfrm>
            <a:off x="7373112" y="400446"/>
            <a:ext cx="506183"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688A49-328F-487C-AC85-D7851B810A53}"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1" name="テキスト ボックス 30"/>
          <xdr:cNvSpPr txBox="1"/>
        </xdr:nvSpPr>
        <xdr:spPr>
          <a:xfrm>
            <a:off x="8377703" y="37857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D1FA8EC-0053-4A14-AB58-D798D75DEA2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2319460" y="37857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0F9ED4-21FC-49C1-A7F2-30BC9E2284D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133350</xdr:colOff>
      <xdr:row>1</xdr:row>
      <xdr:rowOff>137582</xdr:rowOff>
    </xdr:from>
    <xdr:to>
      <xdr:col>12</xdr:col>
      <xdr:colOff>685715</xdr:colOff>
      <xdr:row>3</xdr:row>
      <xdr:rowOff>139925</xdr:rowOff>
    </xdr:to>
    <xdr:grpSp>
      <xdr:nvGrpSpPr>
        <xdr:cNvPr id="2" name="グループ化 1"/>
        <xdr:cNvGrpSpPr/>
      </xdr:nvGrpSpPr>
      <xdr:grpSpPr>
        <a:xfrm>
          <a:off x="1790700" y="375707"/>
          <a:ext cx="7143665" cy="488118"/>
          <a:chOff x="1819190" y="375707"/>
          <a:chExt cx="7105650" cy="488118"/>
        </a:xfrm>
      </xdr:grpSpPr>
      <xdr:sp macro="" textlink="$R$3">
        <xdr:nvSpPr>
          <xdr:cNvPr id="35" name="テキスト ボックス 34"/>
          <xdr:cNvSpPr txBox="1"/>
        </xdr:nvSpPr>
        <xdr:spPr>
          <a:xfrm>
            <a:off x="4549331" y="375707"/>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1AAA2B7-BBD6-4A06-8EDB-C68481BD2216}"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T$3">
        <xdr:nvSpPr>
          <xdr:cNvPr id="37" name="テキスト ボックス 36"/>
          <xdr:cNvSpPr txBox="1"/>
        </xdr:nvSpPr>
        <xdr:spPr>
          <a:xfrm>
            <a:off x="6222198" y="375707"/>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505203-60AF-42D3-BD86-47D42F75E7CB}" type="TxLink">
              <a:rPr kumimoji="1" lang="ja-JP" altLang="en-US" sz="1600" b="0" i="0" u="none" strike="noStrike">
                <a:solidFill>
                  <a:srgbClr val="000000"/>
                </a:solidFill>
                <a:latin typeface="游ゴシック"/>
                <a:ea typeface="游ゴシック"/>
              </a:rPr>
              <a:pPr algn="ctr"/>
              <a:t> </a:t>
            </a:fld>
            <a:endParaRPr kumimoji="1" lang="ja-JP" altLang="en-US" sz="1600"/>
          </a:p>
        </xdr:txBody>
      </xdr:sp>
      <xdr:sp macro="" textlink="$U$3">
        <xdr:nvSpPr>
          <xdr:cNvPr id="38" name="テキスト ボックス 37"/>
          <xdr:cNvSpPr txBox="1"/>
        </xdr:nvSpPr>
        <xdr:spPr>
          <a:xfrm>
            <a:off x="7387192" y="397581"/>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36F0701-6B98-4131-A68F-6B887642D4C1}" type="TxLink">
              <a:rPr kumimoji="1" lang="en-US" altLang="en-US" sz="1600" b="0" i="0" u="none" strike="noStrike">
                <a:solidFill>
                  <a:srgbClr val="000000"/>
                </a:solidFill>
                <a:latin typeface="游ゴシック"/>
                <a:ea typeface="游ゴシック"/>
              </a:rPr>
              <a:pPr algn="ctr"/>
              <a:t>〇</a:t>
            </a:fld>
            <a:endParaRPr kumimoji="1" lang="ja-JP" altLang="en-US" sz="1600"/>
          </a:p>
        </xdr:txBody>
      </xdr:sp>
      <xdr:sp macro="" textlink="$V$3">
        <xdr:nvSpPr>
          <xdr:cNvPr id="39" name="テキスト ボックス 38"/>
          <xdr:cNvSpPr txBox="1"/>
        </xdr:nvSpPr>
        <xdr:spPr>
          <a:xfrm>
            <a:off x="8428182" y="375707"/>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A644D12-7C02-41D2-AC25-3369662AEE9A}"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P$3">
        <xdr:nvSpPr>
          <xdr:cNvPr id="41" name="テキスト ボックス 40"/>
          <xdr:cNvSpPr txBox="1"/>
        </xdr:nvSpPr>
        <xdr:spPr>
          <a:xfrm>
            <a:off x="2314490" y="375707"/>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3E0B29F-3317-47E8-9C81-7688F981ABD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95251</xdr:colOff>
      <xdr:row>1</xdr:row>
      <xdr:rowOff>133350</xdr:rowOff>
    </xdr:from>
    <xdr:to>
      <xdr:col>12</xdr:col>
      <xdr:colOff>695326</xdr:colOff>
      <xdr:row>3</xdr:row>
      <xdr:rowOff>135693</xdr:rowOff>
    </xdr:to>
    <xdr:grpSp>
      <xdr:nvGrpSpPr>
        <xdr:cNvPr id="2" name="グループ化 1"/>
        <xdr:cNvGrpSpPr/>
      </xdr:nvGrpSpPr>
      <xdr:grpSpPr>
        <a:xfrm>
          <a:off x="1895476" y="371475"/>
          <a:ext cx="7048500" cy="488118"/>
          <a:chOff x="1838325" y="371475"/>
          <a:chExt cx="7105650" cy="488118"/>
        </a:xfrm>
      </xdr:grpSpPr>
      <xdr:sp macro="" textlink="$R$3">
        <xdr:nvSpPr>
          <xdr:cNvPr id="43" name="テキスト ボックス 42"/>
          <xdr:cNvSpPr txBox="1"/>
        </xdr:nvSpPr>
        <xdr:spPr>
          <a:xfrm>
            <a:off x="453989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5B20A19-D305-489C-8697-D9B15F7E670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5" name="テキスト ボックス 44"/>
          <xdr:cNvSpPr txBox="1"/>
        </xdr:nvSpPr>
        <xdr:spPr>
          <a:xfrm>
            <a:off x="6203233"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EF6B92C-17C3-44F4-8360-4D152AFA62CC}"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46" name="テキスト ボックス 45"/>
          <xdr:cNvSpPr txBox="1"/>
        </xdr:nvSpPr>
        <xdr:spPr>
          <a:xfrm>
            <a:off x="7396802"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949C41C-8F91-4E72-8B6B-8E717F303F6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47" name="テキスト ボックス 46"/>
          <xdr:cNvSpPr txBox="1"/>
        </xdr:nvSpPr>
        <xdr:spPr>
          <a:xfrm>
            <a:off x="843779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3161BE7-9D23-4572-B126-14057D000AB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9" name="テキスト ボックス 48"/>
          <xdr:cNvSpPr txBox="1"/>
        </xdr:nvSpPr>
        <xdr:spPr>
          <a:xfrm>
            <a:off x="2305050"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EA275DD-3D6E-40B8-A0D3-612B3888E4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114300</xdr:colOff>
      <xdr:row>1</xdr:row>
      <xdr:rowOff>133350</xdr:rowOff>
    </xdr:from>
    <xdr:to>
      <xdr:col>12</xdr:col>
      <xdr:colOff>695325</xdr:colOff>
      <xdr:row>3</xdr:row>
      <xdr:rowOff>145218</xdr:rowOff>
    </xdr:to>
    <xdr:grpSp>
      <xdr:nvGrpSpPr>
        <xdr:cNvPr id="2" name="グループ化 1"/>
        <xdr:cNvGrpSpPr/>
      </xdr:nvGrpSpPr>
      <xdr:grpSpPr>
        <a:xfrm>
          <a:off x="1914525" y="371475"/>
          <a:ext cx="7029450" cy="497643"/>
          <a:chOff x="1838325" y="371475"/>
          <a:chExt cx="7105650" cy="488118"/>
        </a:xfrm>
      </xdr:grpSpPr>
      <xdr:sp macro="" textlink="$R$3">
        <xdr:nvSpPr>
          <xdr:cNvPr id="51" name="テキスト ボックス 50"/>
          <xdr:cNvSpPr txBox="1"/>
        </xdr:nvSpPr>
        <xdr:spPr>
          <a:xfrm>
            <a:off x="4492266"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E9B71DF-999F-45F2-95AB-1F35361BE8A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53" name="テキスト ボックス 52"/>
          <xdr:cNvSpPr txBox="1"/>
        </xdr:nvSpPr>
        <xdr:spPr>
          <a:xfrm>
            <a:off x="6203233"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D2BA817-05FD-4E49-82E8-EB04864FA87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54" name="テキスト ボックス 53"/>
          <xdr:cNvSpPr txBox="1"/>
        </xdr:nvSpPr>
        <xdr:spPr>
          <a:xfrm>
            <a:off x="7396802"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BCF65C0-72DC-46B5-9369-3818EECF959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55" name="テキスト ボックス 54"/>
          <xdr:cNvSpPr txBox="1"/>
        </xdr:nvSpPr>
        <xdr:spPr>
          <a:xfrm>
            <a:off x="843779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5A8851-D54D-4105-A11A-EF1B96C50CA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57" name="テキスト ボックス 56"/>
          <xdr:cNvSpPr txBox="1"/>
        </xdr:nvSpPr>
        <xdr:spPr>
          <a:xfrm>
            <a:off x="2257425"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331ECD4-24E3-4E37-84CC-8E3A8C25321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495721</xdr:colOff>
      <xdr:row>1</xdr:row>
      <xdr:rowOff>133350</xdr:rowOff>
    </xdr:from>
    <xdr:to>
      <xdr:col>12</xdr:col>
      <xdr:colOff>755028</xdr:colOff>
      <xdr:row>3</xdr:row>
      <xdr:rowOff>135693</xdr:rowOff>
    </xdr:to>
    <xdr:grpSp>
      <xdr:nvGrpSpPr>
        <xdr:cNvPr id="2" name="グループ化 1"/>
        <xdr:cNvGrpSpPr/>
      </xdr:nvGrpSpPr>
      <xdr:grpSpPr>
        <a:xfrm>
          <a:off x="2295946" y="371475"/>
          <a:ext cx="6707732" cy="488118"/>
          <a:chOff x="2434692" y="371475"/>
          <a:chExt cx="6490233" cy="488118"/>
        </a:xfrm>
      </xdr:grpSpPr>
      <xdr:sp macro="" textlink="$R$3">
        <xdr:nvSpPr>
          <xdr:cNvPr id="59" name="テキスト ボックス 58"/>
          <xdr:cNvSpPr txBox="1"/>
        </xdr:nvSpPr>
        <xdr:spPr>
          <a:xfrm>
            <a:off x="4595805"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60888D2-68B3-4A2D-B14B-FDA4F50ADAD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1" name="テキスト ボックス 60"/>
          <xdr:cNvSpPr txBox="1"/>
        </xdr:nvSpPr>
        <xdr:spPr>
          <a:xfrm>
            <a:off x="6212758"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64CAD9-5089-4B4F-BF4A-C7F746B5C84A}"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62" name="テキスト ボックス 61"/>
          <xdr:cNvSpPr txBox="1"/>
        </xdr:nvSpPr>
        <xdr:spPr>
          <a:xfrm>
            <a:off x="7387277" y="38382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4059B3-4306-4F53-BCDD-27AD0D94D21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63" name="テキスト ボックス 62"/>
          <xdr:cNvSpPr txBox="1"/>
        </xdr:nvSpPr>
        <xdr:spPr>
          <a:xfrm>
            <a:off x="841874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3627004-E0C0-46B6-8EE2-3534FE55565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65" name="テキスト ボックス 64"/>
          <xdr:cNvSpPr txBox="1"/>
        </xdr:nvSpPr>
        <xdr:spPr>
          <a:xfrm>
            <a:off x="243469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CE3A742-25C0-404E-8623-0CE5E7BE852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501650</xdr:colOff>
      <xdr:row>1</xdr:row>
      <xdr:rowOff>137583</xdr:rowOff>
    </xdr:from>
    <xdr:to>
      <xdr:col>12</xdr:col>
      <xdr:colOff>777875</xdr:colOff>
      <xdr:row>3</xdr:row>
      <xdr:rowOff>139926</xdr:rowOff>
    </xdr:to>
    <xdr:grpSp>
      <xdr:nvGrpSpPr>
        <xdr:cNvPr id="3" name="グループ化 2"/>
        <xdr:cNvGrpSpPr/>
      </xdr:nvGrpSpPr>
      <xdr:grpSpPr>
        <a:xfrm>
          <a:off x="2301875" y="375708"/>
          <a:ext cx="6724650" cy="488118"/>
          <a:chOff x="2301875" y="375708"/>
          <a:chExt cx="6724650" cy="488118"/>
        </a:xfrm>
      </xdr:grpSpPr>
      <xdr:sp macro="" textlink="$R$3">
        <xdr:nvSpPr>
          <xdr:cNvPr id="11" name="テキスト ボックス 10"/>
          <xdr:cNvSpPr txBox="1"/>
        </xdr:nvSpPr>
        <xdr:spPr>
          <a:xfrm>
            <a:off x="4533721"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9AC58DD-E00A-4F20-ACCC-3B8D102CF8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394092"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F5D80D-72CF-4039-90AC-2321600F888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4" name="テキスト ボックス 13"/>
          <xdr:cNvSpPr txBox="1"/>
        </xdr:nvSpPr>
        <xdr:spPr>
          <a:xfrm>
            <a:off x="7405214" y="397582"/>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3ECA263-D4AE-4680-9582-5D01C086880A}"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5" name="テキスト ボックス 14"/>
          <xdr:cNvSpPr txBox="1"/>
        </xdr:nvSpPr>
        <xdr:spPr>
          <a:xfrm>
            <a:off x="8521021"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8116E23-A46D-4F1C-8024-63A19319F2E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2301875"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BA5927F-00D9-43F1-B676-B29C6F9D9FF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123825</xdr:colOff>
      <xdr:row>1</xdr:row>
      <xdr:rowOff>133350</xdr:rowOff>
    </xdr:from>
    <xdr:to>
      <xdr:col>12</xdr:col>
      <xdr:colOff>676275</xdr:colOff>
      <xdr:row>3</xdr:row>
      <xdr:rowOff>145218</xdr:rowOff>
    </xdr:to>
    <xdr:grpSp>
      <xdr:nvGrpSpPr>
        <xdr:cNvPr id="2" name="グループ化 1"/>
        <xdr:cNvGrpSpPr/>
      </xdr:nvGrpSpPr>
      <xdr:grpSpPr>
        <a:xfrm>
          <a:off x="1924050" y="371475"/>
          <a:ext cx="7000875" cy="497643"/>
          <a:chOff x="1819275" y="371475"/>
          <a:chExt cx="7105650" cy="488118"/>
        </a:xfrm>
      </xdr:grpSpPr>
      <xdr:sp macro="" textlink="$R$3">
        <xdr:nvSpPr>
          <xdr:cNvPr id="67" name="テキスト ボックス 66"/>
          <xdr:cNvSpPr txBox="1"/>
        </xdr:nvSpPr>
        <xdr:spPr>
          <a:xfrm>
            <a:off x="452084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6FA125A-F271-43D8-A218-7747209CF84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9" name="テキスト ボックス 68"/>
          <xdr:cNvSpPr txBox="1"/>
        </xdr:nvSpPr>
        <xdr:spPr>
          <a:xfrm>
            <a:off x="6212758"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287CE47-EBA6-41D8-9444-93DF22CFC77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70" name="テキスト ボックス 69"/>
          <xdr:cNvSpPr txBox="1"/>
        </xdr:nvSpPr>
        <xdr:spPr>
          <a:xfrm>
            <a:off x="7387277"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C60C958-7C73-4C1E-B486-E5089FB6EFB3}"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71" name="テキスト ボックス 70"/>
          <xdr:cNvSpPr txBox="1"/>
        </xdr:nvSpPr>
        <xdr:spPr>
          <a:xfrm>
            <a:off x="841874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50B2B19-C2EE-4B9F-9EB0-45EDA606A26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73" name="テキスト ボックス 72"/>
          <xdr:cNvSpPr txBox="1"/>
        </xdr:nvSpPr>
        <xdr:spPr>
          <a:xfrm>
            <a:off x="2286000"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0CD7CC2-F3C6-4383-A0C2-452A1038955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538456</xdr:colOff>
      <xdr:row>1</xdr:row>
      <xdr:rowOff>133350</xdr:rowOff>
    </xdr:from>
    <xdr:to>
      <xdr:col>12</xdr:col>
      <xdr:colOff>676364</xdr:colOff>
      <xdr:row>3</xdr:row>
      <xdr:rowOff>135693</xdr:rowOff>
    </xdr:to>
    <xdr:grpSp>
      <xdr:nvGrpSpPr>
        <xdr:cNvPr id="2" name="グループ化 1"/>
        <xdr:cNvGrpSpPr/>
      </xdr:nvGrpSpPr>
      <xdr:grpSpPr>
        <a:xfrm>
          <a:off x="2338681" y="371475"/>
          <a:ext cx="6586333" cy="488118"/>
          <a:chOff x="2285730" y="371475"/>
          <a:chExt cx="6648720" cy="488118"/>
        </a:xfrm>
      </xdr:grpSpPr>
      <xdr:sp macro="" textlink="$R$3">
        <xdr:nvSpPr>
          <xdr:cNvPr id="75" name="テキスト ボックス 74"/>
          <xdr:cNvSpPr txBox="1"/>
        </xdr:nvSpPr>
        <xdr:spPr>
          <a:xfrm>
            <a:off x="4549416"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B9166DA-493A-4195-97AF-0AD020502F9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77" name="テキスト ボックス 76"/>
          <xdr:cNvSpPr txBox="1"/>
        </xdr:nvSpPr>
        <xdr:spPr>
          <a:xfrm>
            <a:off x="6212758"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5D6C17-42C4-40C8-98C4-40276318E60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78" name="テキスト ボックス 77"/>
          <xdr:cNvSpPr txBox="1"/>
        </xdr:nvSpPr>
        <xdr:spPr>
          <a:xfrm>
            <a:off x="7387277" y="38382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5DC7E3D-C26C-4CB9-AD03-784E4C32F563}"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79" name="テキスト ボックス 78"/>
          <xdr:cNvSpPr txBox="1"/>
        </xdr:nvSpPr>
        <xdr:spPr>
          <a:xfrm>
            <a:off x="8428267"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6376D6B-7536-49A3-AD86-8BBD2994A6E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81" name="テキスト ボックス 80"/>
          <xdr:cNvSpPr txBox="1"/>
        </xdr:nvSpPr>
        <xdr:spPr>
          <a:xfrm>
            <a:off x="2285730"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9E6700-20B3-4FBD-A5DD-7D04B509335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xdr:row>
      <xdr:rowOff>142875</xdr:rowOff>
    </xdr:from>
    <xdr:to>
      <xdr:col>12</xdr:col>
      <xdr:colOff>685800</xdr:colOff>
      <xdr:row>3</xdr:row>
      <xdr:rowOff>145218</xdr:rowOff>
    </xdr:to>
    <xdr:grpSp>
      <xdr:nvGrpSpPr>
        <xdr:cNvPr id="2" name="グループ化 1"/>
        <xdr:cNvGrpSpPr/>
      </xdr:nvGrpSpPr>
      <xdr:grpSpPr>
        <a:xfrm>
          <a:off x="1800225" y="381000"/>
          <a:ext cx="7134225" cy="488118"/>
          <a:chOff x="1790700" y="381000"/>
          <a:chExt cx="7105650" cy="488118"/>
        </a:xfrm>
      </xdr:grpSpPr>
      <xdr:sp macro="" textlink="$R$3">
        <xdr:nvSpPr>
          <xdr:cNvPr id="171" name="テキスト ボックス 170"/>
          <xdr:cNvSpPr txBox="1"/>
        </xdr:nvSpPr>
        <xdr:spPr>
          <a:xfrm>
            <a:off x="4530366"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6BB40E8-5AE1-4963-A875-48F0DF33FBE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73" name="テキスト ボックス 172"/>
          <xdr:cNvSpPr txBox="1"/>
        </xdr:nvSpPr>
        <xdr:spPr>
          <a:xfrm>
            <a:off x="6241333"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EB6C2FE-5C99-4BB1-9EA5-E356FF7760F1}"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74" name="テキスト ボックス 173"/>
          <xdr:cNvSpPr txBox="1"/>
        </xdr:nvSpPr>
        <xdr:spPr>
          <a:xfrm>
            <a:off x="7387277"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4D40DEE-CB47-4BB6-90D3-0F9BF7A9266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75" name="テキスト ボックス 174"/>
          <xdr:cNvSpPr txBox="1"/>
        </xdr:nvSpPr>
        <xdr:spPr>
          <a:xfrm>
            <a:off x="8428267"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7ACEF42-555D-47CE-B404-0857E06AC19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7" name="テキスト ボックス 176"/>
          <xdr:cNvSpPr txBox="1"/>
        </xdr:nvSpPr>
        <xdr:spPr>
          <a:xfrm>
            <a:off x="2295525"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3FC99F4-A870-4414-9B05-D2CF26B7613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133350</xdr:colOff>
      <xdr:row>33</xdr:row>
      <xdr:rowOff>152400</xdr:rowOff>
    </xdr:from>
    <xdr:to>
      <xdr:col>12</xdr:col>
      <xdr:colOff>685800</xdr:colOff>
      <xdr:row>35</xdr:row>
      <xdr:rowOff>154743</xdr:rowOff>
    </xdr:to>
    <xdr:grpSp>
      <xdr:nvGrpSpPr>
        <xdr:cNvPr id="3" name="グループ化 2"/>
        <xdr:cNvGrpSpPr/>
      </xdr:nvGrpSpPr>
      <xdr:grpSpPr>
        <a:xfrm>
          <a:off x="1790700" y="6200775"/>
          <a:ext cx="7143750" cy="497643"/>
          <a:chOff x="1800225" y="6210300"/>
          <a:chExt cx="7105650" cy="488118"/>
        </a:xfrm>
      </xdr:grpSpPr>
      <xdr:sp macro="" textlink="$R$3">
        <xdr:nvSpPr>
          <xdr:cNvPr id="11" name="テキスト ボックス 10"/>
          <xdr:cNvSpPr txBox="1"/>
        </xdr:nvSpPr>
        <xdr:spPr>
          <a:xfrm>
            <a:off x="4539891" y="620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E263A0-441B-4FFB-AE34-15A6FE74D9A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T$3">
        <xdr:nvSpPr>
          <xdr:cNvPr id="13" name="テキスト ボックス 12"/>
          <xdr:cNvSpPr txBox="1"/>
        </xdr:nvSpPr>
        <xdr:spPr>
          <a:xfrm>
            <a:off x="6241333" y="62103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5ED4F8F-DB13-453D-8994-B9102710B748}" type="TxLink">
              <a:rPr kumimoji="1" lang="ja-JP" altLang="en-US" sz="1600" b="0" i="0" u="none" strike="noStrike">
                <a:solidFill>
                  <a:srgbClr val="000000"/>
                </a:solidFill>
                <a:latin typeface="游ゴシック"/>
                <a:ea typeface="游ゴシック"/>
              </a:rPr>
              <a:pPr algn="ctr"/>
              <a:t> </a:t>
            </a:fld>
            <a:endParaRPr kumimoji="1" lang="ja-JP" altLang="en-US" sz="1600"/>
          </a:p>
        </xdr:txBody>
      </xdr:sp>
      <xdr:sp macro="" textlink="$U$3">
        <xdr:nvSpPr>
          <xdr:cNvPr id="14" name="テキスト ボックス 13"/>
          <xdr:cNvSpPr txBox="1"/>
        </xdr:nvSpPr>
        <xdr:spPr>
          <a:xfrm>
            <a:off x="7396802" y="62226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C3C96BB-5608-4756-BDEE-941111B78A71}" type="TxLink">
              <a:rPr kumimoji="1" lang="en-US" altLang="en-US" sz="1600" b="0" i="0" u="none" strike="noStrike">
                <a:solidFill>
                  <a:srgbClr val="000000"/>
                </a:solidFill>
                <a:latin typeface="游ゴシック"/>
                <a:ea typeface="游ゴシック"/>
              </a:rPr>
              <a:pPr algn="ctr"/>
              <a:t>〇</a:t>
            </a:fld>
            <a:endParaRPr kumimoji="1" lang="ja-JP" altLang="en-US" sz="1600"/>
          </a:p>
        </xdr:txBody>
      </xdr:sp>
      <xdr:sp macro="" textlink="$V$3">
        <xdr:nvSpPr>
          <xdr:cNvPr id="15" name="テキスト ボックス 14"/>
          <xdr:cNvSpPr txBox="1"/>
        </xdr:nvSpPr>
        <xdr:spPr>
          <a:xfrm>
            <a:off x="8428267" y="62103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C862A3A-A91A-4E40-8B6B-4E18F7CE1D41}"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P$3">
        <xdr:nvSpPr>
          <xdr:cNvPr id="17" name="テキスト ボックス 16"/>
          <xdr:cNvSpPr txBox="1"/>
        </xdr:nvSpPr>
        <xdr:spPr>
          <a:xfrm>
            <a:off x="2305050" y="620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A2EF78-F876-487E-9F91-022A0BA4367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grpSp>
    <xdr:clientData/>
  </xdr:twoCellAnchor>
  <xdr:twoCellAnchor>
    <xdr:from>
      <xdr:col>3</xdr:col>
      <xdr:colOff>47625</xdr:colOff>
      <xdr:row>1</xdr:row>
      <xdr:rowOff>133350</xdr:rowOff>
    </xdr:from>
    <xdr:to>
      <xdr:col>12</xdr:col>
      <xdr:colOff>685800</xdr:colOff>
      <xdr:row>3</xdr:row>
      <xdr:rowOff>154743</xdr:rowOff>
    </xdr:to>
    <xdr:grpSp>
      <xdr:nvGrpSpPr>
        <xdr:cNvPr id="2" name="グループ化 1"/>
        <xdr:cNvGrpSpPr/>
      </xdr:nvGrpSpPr>
      <xdr:grpSpPr>
        <a:xfrm>
          <a:off x="1704975" y="371475"/>
          <a:ext cx="7229475" cy="507168"/>
          <a:chOff x="1781175" y="381000"/>
          <a:chExt cx="7105650" cy="488118"/>
        </a:xfrm>
      </xdr:grpSpPr>
      <xdr:sp macro="" textlink="$R$3">
        <xdr:nvSpPr>
          <xdr:cNvPr id="35" name="テキスト ボックス 34"/>
          <xdr:cNvSpPr txBox="1"/>
        </xdr:nvSpPr>
        <xdr:spPr>
          <a:xfrm>
            <a:off x="453989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A13F98-0F9F-4C29-A924-FF9A8E6B479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37" name="テキスト ボックス 36"/>
          <xdr:cNvSpPr txBox="1"/>
        </xdr:nvSpPr>
        <xdr:spPr>
          <a:xfrm>
            <a:off x="6231808"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A4752C-3810-4DA6-BD8E-E015E3FAD77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8" name="テキスト ボックス 37"/>
          <xdr:cNvSpPr txBox="1"/>
        </xdr:nvSpPr>
        <xdr:spPr>
          <a:xfrm>
            <a:off x="7377752"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DFD082-DB66-4179-83DC-2A0AF981D30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9" name="テキスト ボックス 38"/>
          <xdr:cNvSpPr txBox="1"/>
        </xdr:nvSpPr>
        <xdr:spPr>
          <a:xfrm>
            <a:off x="8428267"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D629C8-C14B-4D6F-A673-7E619324824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1" name="テキスト ボックス 40"/>
          <xdr:cNvSpPr txBox="1"/>
        </xdr:nvSpPr>
        <xdr:spPr>
          <a:xfrm>
            <a:off x="2305050"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E39841C-5094-4F88-B058-30CD03E0CB8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1</xdr:colOff>
      <xdr:row>1</xdr:row>
      <xdr:rowOff>142875</xdr:rowOff>
    </xdr:from>
    <xdr:to>
      <xdr:col>12</xdr:col>
      <xdr:colOff>695326</xdr:colOff>
      <xdr:row>3</xdr:row>
      <xdr:rowOff>154743</xdr:rowOff>
    </xdr:to>
    <xdr:grpSp>
      <xdr:nvGrpSpPr>
        <xdr:cNvPr id="2" name="グループ化 1"/>
        <xdr:cNvGrpSpPr/>
      </xdr:nvGrpSpPr>
      <xdr:grpSpPr>
        <a:xfrm>
          <a:off x="1800226" y="381000"/>
          <a:ext cx="7143750" cy="497643"/>
          <a:chOff x="1800225" y="381000"/>
          <a:chExt cx="7105650" cy="488118"/>
        </a:xfrm>
      </xdr:grpSpPr>
      <xdr:sp macro="" textlink="$R$3">
        <xdr:nvSpPr>
          <xdr:cNvPr id="11" name="テキスト ボックス 10"/>
          <xdr:cNvSpPr txBox="1"/>
        </xdr:nvSpPr>
        <xdr:spPr>
          <a:xfrm>
            <a:off x="4558941"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585E8F-F660-4A82-970F-52EFD4BF285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12758"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80F5F4-EAF5-4F1B-AA11-6FFC9E67B05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4" name="テキスト ボックス 13"/>
          <xdr:cNvSpPr txBox="1"/>
        </xdr:nvSpPr>
        <xdr:spPr>
          <a:xfrm>
            <a:off x="7396802"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5D39FE-B573-4EDC-BC49-D16929AC55F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5" name="テキスト ボックス 14"/>
          <xdr:cNvSpPr txBox="1"/>
        </xdr:nvSpPr>
        <xdr:spPr>
          <a:xfrm>
            <a:off x="8437792"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7F835AC-9BAF-43DE-B78A-FB22FA5DF26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2324100"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E49DB8-9359-4F3B-9DAB-D2B565C66D8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484717</xdr:colOff>
      <xdr:row>1</xdr:row>
      <xdr:rowOff>138641</xdr:rowOff>
    </xdr:from>
    <xdr:to>
      <xdr:col>12</xdr:col>
      <xdr:colOff>599017</xdr:colOff>
      <xdr:row>3</xdr:row>
      <xdr:rowOff>140984</xdr:rowOff>
    </xdr:to>
    <xdr:grpSp>
      <xdr:nvGrpSpPr>
        <xdr:cNvPr id="2" name="グループ化 1"/>
        <xdr:cNvGrpSpPr/>
      </xdr:nvGrpSpPr>
      <xdr:grpSpPr>
        <a:xfrm>
          <a:off x="2284942" y="376766"/>
          <a:ext cx="6562725" cy="488118"/>
          <a:chOff x="1751542" y="376766"/>
          <a:chExt cx="7096125" cy="488118"/>
        </a:xfrm>
      </xdr:grpSpPr>
      <xdr:sp macro="" textlink="$R$3">
        <xdr:nvSpPr>
          <xdr:cNvPr id="19" name="テキスト ボックス 18"/>
          <xdr:cNvSpPr txBox="1"/>
        </xdr:nvSpPr>
        <xdr:spPr>
          <a:xfrm>
            <a:off x="4516788"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9F03B28-0564-420D-939B-392426BE7FF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15234"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BD721A2-B4F4-4ECA-AC64-C009B92125F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2" name="テキスト ボックス 21"/>
          <xdr:cNvSpPr txBox="1"/>
        </xdr:nvSpPr>
        <xdr:spPr>
          <a:xfrm>
            <a:off x="7312081" y="398640"/>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E848A8-00B8-4C5E-9CAE-21173BC4A0F3}"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23" name="テキスト ボックス 22"/>
          <xdr:cNvSpPr txBox="1"/>
        </xdr:nvSpPr>
        <xdr:spPr>
          <a:xfrm>
            <a:off x="8342163"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F85FA00-6990-4323-B869-38AA2143AB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2284942"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BD92309-EA20-4DBE-AA3A-01F49B08A0D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xdr:colOff>
      <xdr:row>1</xdr:row>
      <xdr:rowOff>138641</xdr:rowOff>
    </xdr:from>
    <xdr:to>
      <xdr:col>12</xdr:col>
      <xdr:colOff>658282</xdr:colOff>
      <xdr:row>3</xdr:row>
      <xdr:rowOff>140984</xdr:rowOff>
    </xdr:to>
    <xdr:grpSp>
      <xdr:nvGrpSpPr>
        <xdr:cNvPr id="2" name="グループ化 1"/>
        <xdr:cNvGrpSpPr/>
      </xdr:nvGrpSpPr>
      <xdr:grpSpPr>
        <a:xfrm>
          <a:off x="1838325" y="376766"/>
          <a:ext cx="7068607" cy="488118"/>
          <a:chOff x="1810807" y="376766"/>
          <a:chExt cx="7096125" cy="488118"/>
        </a:xfrm>
      </xdr:grpSpPr>
      <xdr:sp macro="" textlink="$R$3">
        <xdr:nvSpPr>
          <xdr:cNvPr id="27" name="テキスト ボックス 26"/>
          <xdr:cNvSpPr txBox="1"/>
        </xdr:nvSpPr>
        <xdr:spPr>
          <a:xfrm>
            <a:off x="4547478"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02A6381-9666-4CE1-A8A6-85A7077573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07824"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14DD910-014D-4DAD-919F-EB7E82112FD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0" name="テキスト ボックス 29"/>
          <xdr:cNvSpPr txBox="1"/>
        </xdr:nvSpPr>
        <xdr:spPr>
          <a:xfrm>
            <a:off x="7371346" y="398640"/>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B8BBAC-43CF-4D9E-BAD3-A8380B0A8B71}"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1" name="テキスト ボックス 30"/>
          <xdr:cNvSpPr txBox="1"/>
        </xdr:nvSpPr>
        <xdr:spPr>
          <a:xfrm>
            <a:off x="8401428"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135350F-B521-43C8-A301-0AE1560774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2315632" y="37676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A770983-8C6F-4C84-AB3A-7C6B434CC8F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505882</xdr:colOff>
      <xdr:row>1</xdr:row>
      <xdr:rowOff>147107</xdr:rowOff>
    </xdr:from>
    <xdr:to>
      <xdr:col>12</xdr:col>
      <xdr:colOff>677332</xdr:colOff>
      <xdr:row>3</xdr:row>
      <xdr:rowOff>149450</xdr:rowOff>
    </xdr:to>
    <xdr:grpSp>
      <xdr:nvGrpSpPr>
        <xdr:cNvPr id="2" name="グループ化 1"/>
        <xdr:cNvGrpSpPr/>
      </xdr:nvGrpSpPr>
      <xdr:grpSpPr>
        <a:xfrm>
          <a:off x="2306107" y="385232"/>
          <a:ext cx="6619875" cy="488118"/>
          <a:chOff x="1829857" y="385232"/>
          <a:chExt cx="7096125" cy="488118"/>
        </a:xfrm>
      </xdr:grpSpPr>
      <xdr:sp macro="" textlink="$R$3">
        <xdr:nvSpPr>
          <xdr:cNvPr id="11" name="テキスト ボックス 10"/>
          <xdr:cNvSpPr txBox="1"/>
        </xdr:nvSpPr>
        <xdr:spPr>
          <a:xfrm>
            <a:off x="4537953" y="38523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C70B393-EACE-482C-AA1C-28FB65E16AD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179249" y="38523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CFF089E-95FA-4177-9215-2FA4ECB8C3B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4" name="テキスト ボックス 13"/>
          <xdr:cNvSpPr txBox="1"/>
        </xdr:nvSpPr>
        <xdr:spPr>
          <a:xfrm>
            <a:off x="7380871" y="407106"/>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802F329-4182-4773-96AB-8B0418ED16E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5" name="テキスト ボックス 14"/>
          <xdr:cNvSpPr txBox="1"/>
        </xdr:nvSpPr>
        <xdr:spPr>
          <a:xfrm>
            <a:off x="8420478" y="38523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13ACA78-2950-492A-8943-BF250245088A}"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2306107" y="38523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3A3ABC-B2B3-4749-A8E7-EAE9F62F919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515409</xdr:colOff>
      <xdr:row>1</xdr:row>
      <xdr:rowOff>136525</xdr:rowOff>
    </xdr:from>
    <xdr:to>
      <xdr:col>12</xdr:col>
      <xdr:colOff>610659</xdr:colOff>
      <xdr:row>3</xdr:row>
      <xdr:rowOff>138868</xdr:rowOff>
    </xdr:to>
    <xdr:grpSp>
      <xdr:nvGrpSpPr>
        <xdr:cNvPr id="2" name="グループ化 1"/>
        <xdr:cNvGrpSpPr/>
      </xdr:nvGrpSpPr>
      <xdr:grpSpPr>
        <a:xfrm>
          <a:off x="2315634" y="374650"/>
          <a:ext cx="6543675" cy="488118"/>
          <a:chOff x="1763184" y="374650"/>
          <a:chExt cx="7096125" cy="488118"/>
        </a:xfrm>
      </xdr:grpSpPr>
      <xdr:sp macro="" textlink="$R$3">
        <xdr:nvSpPr>
          <xdr:cNvPr id="19" name="テキスト ボックス 18"/>
          <xdr:cNvSpPr txBox="1"/>
        </xdr:nvSpPr>
        <xdr:spPr>
          <a:xfrm>
            <a:off x="4547480"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EBC4B3F-7F6D-4214-A39C-F1C4633A4F6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26876"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E470E2-90D9-42D9-A832-9292630E11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2" name="テキスト ボックス 21"/>
          <xdr:cNvSpPr txBox="1"/>
        </xdr:nvSpPr>
        <xdr:spPr>
          <a:xfrm>
            <a:off x="7323723" y="396524"/>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219A81-2961-4A4A-836A-5D43637A5FD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23" name="テキスト ボックス 22"/>
          <xdr:cNvSpPr txBox="1"/>
        </xdr:nvSpPr>
        <xdr:spPr>
          <a:xfrm>
            <a:off x="8353805"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1F6D5A8-4AD7-428B-877A-AB3C9DD7D7A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2315634"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014448-2095-4060-BF3B-4A73C01802F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505883</xdr:colOff>
      <xdr:row>1</xdr:row>
      <xdr:rowOff>136525</xdr:rowOff>
    </xdr:from>
    <xdr:to>
      <xdr:col>12</xdr:col>
      <xdr:colOff>658283</xdr:colOff>
      <xdr:row>3</xdr:row>
      <xdr:rowOff>138868</xdr:rowOff>
    </xdr:to>
    <xdr:grpSp>
      <xdr:nvGrpSpPr>
        <xdr:cNvPr id="2" name="グループ化 1"/>
        <xdr:cNvGrpSpPr/>
      </xdr:nvGrpSpPr>
      <xdr:grpSpPr>
        <a:xfrm>
          <a:off x="2306108" y="374650"/>
          <a:ext cx="6600825" cy="488118"/>
          <a:chOff x="1810808" y="374650"/>
          <a:chExt cx="7096125" cy="488118"/>
        </a:xfrm>
      </xdr:grpSpPr>
      <xdr:sp macro="" textlink="$R$3">
        <xdr:nvSpPr>
          <xdr:cNvPr id="27" name="テキスト ボックス 26"/>
          <xdr:cNvSpPr txBox="1"/>
        </xdr:nvSpPr>
        <xdr:spPr>
          <a:xfrm>
            <a:off x="4537954"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A00E4EF-91F1-47A8-B4B8-2DE31CCB842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74500"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6DBC96E-B5FC-4FF5-AC44-1F532D984CE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0" name="テキスト ボックス 29"/>
          <xdr:cNvSpPr txBox="1"/>
        </xdr:nvSpPr>
        <xdr:spPr>
          <a:xfrm>
            <a:off x="7371347" y="396524"/>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1384CF0-5D78-4327-881A-BE34FD89C2B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1" name="テキスト ボックス 30"/>
          <xdr:cNvSpPr txBox="1"/>
        </xdr:nvSpPr>
        <xdr:spPr>
          <a:xfrm>
            <a:off x="8401429"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F86837-6B83-484B-9DD8-94A67C3D68A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2306108" y="374650"/>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6F41E9-F348-4270-BE3E-2CBD9392E84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505883</xdr:colOff>
      <xdr:row>1</xdr:row>
      <xdr:rowOff>147109</xdr:rowOff>
    </xdr:from>
    <xdr:to>
      <xdr:col>12</xdr:col>
      <xdr:colOff>658283</xdr:colOff>
      <xdr:row>3</xdr:row>
      <xdr:rowOff>149452</xdr:rowOff>
    </xdr:to>
    <xdr:grpSp>
      <xdr:nvGrpSpPr>
        <xdr:cNvPr id="2" name="グループ化 1"/>
        <xdr:cNvGrpSpPr/>
      </xdr:nvGrpSpPr>
      <xdr:grpSpPr>
        <a:xfrm>
          <a:off x="2306108" y="385234"/>
          <a:ext cx="6600825" cy="488118"/>
          <a:chOff x="1810808" y="385234"/>
          <a:chExt cx="7096125" cy="488118"/>
        </a:xfrm>
      </xdr:grpSpPr>
      <xdr:sp macro="" textlink="$R$3">
        <xdr:nvSpPr>
          <xdr:cNvPr id="35" name="テキスト ボックス 34"/>
          <xdr:cNvSpPr txBox="1"/>
        </xdr:nvSpPr>
        <xdr:spPr>
          <a:xfrm>
            <a:off x="4537954" y="38523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C659676-4671-4D60-A7B6-51D836BED14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37" name="テキスト ボックス 36"/>
          <xdr:cNvSpPr txBox="1"/>
        </xdr:nvSpPr>
        <xdr:spPr>
          <a:xfrm>
            <a:off x="6274500" y="38523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18E0AD6-49BF-4220-A273-39FFC34EA8D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38" name="テキスト ボックス 37"/>
          <xdr:cNvSpPr txBox="1"/>
        </xdr:nvSpPr>
        <xdr:spPr>
          <a:xfrm>
            <a:off x="7371347" y="407108"/>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B5B842-8443-44D7-BBE7-10705C42A8C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9" name="テキスト ボックス 38"/>
          <xdr:cNvSpPr txBox="1"/>
        </xdr:nvSpPr>
        <xdr:spPr>
          <a:xfrm>
            <a:off x="8401429" y="38523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C989E02-4F49-4155-B050-B9984720271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1" name="テキスト ボックス 40"/>
          <xdr:cNvSpPr txBox="1"/>
        </xdr:nvSpPr>
        <xdr:spPr>
          <a:xfrm>
            <a:off x="2306108" y="38523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A27E1B-4C76-4FE0-9CAB-36D9F185CE0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1"/>
  <sheetViews>
    <sheetView tabSelected="1" view="pageBreakPreview" topLeftCell="C1" zoomScale="130" zoomScaleNormal="100" zoomScaleSheetLayoutView="130" workbookViewId="0">
      <selection activeCell="K3" sqref="K3"/>
    </sheetView>
  </sheetViews>
  <sheetFormatPr defaultRowHeight="13.5"/>
  <cols>
    <col min="1" max="1" width="6.875" style="103" customWidth="1"/>
    <col min="2" max="2" width="10" style="103" customWidth="1"/>
    <col min="3" max="3" width="17.5" style="121" customWidth="1"/>
    <col min="4" max="6" width="3.125" style="103" customWidth="1"/>
    <col min="7" max="7" width="6.875" style="103" customWidth="1"/>
    <col min="8" max="8" width="10" style="103" customWidth="1"/>
    <col min="9" max="9" width="17.5" style="121" customWidth="1"/>
    <col min="10" max="10" width="3.125" style="103" customWidth="1"/>
    <col min="11" max="12" width="3.25" style="103" customWidth="1"/>
    <col min="13" max="13" width="6.75" style="103" customWidth="1"/>
    <col min="14" max="14" width="10" style="103" customWidth="1"/>
    <col min="15" max="15" width="17.5" style="121" customWidth="1"/>
    <col min="16" max="18" width="3.125" style="103" customWidth="1"/>
    <col min="19" max="19" width="0.875" style="103" customWidth="1"/>
    <col min="20" max="246" width="9" style="103"/>
    <col min="247" max="247" width="8.625" style="103" customWidth="1"/>
    <col min="248" max="248" width="13.5" style="103" customWidth="1"/>
    <col min="249" max="249" width="20.25" style="103" customWidth="1"/>
    <col min="250" max="250" width="8.5" style="103" customWidth="1"/>
    <col min="251" max="251" width="13.5" style="103" customWidth="1"/>
    <col min="252" max="252" width="20.25" style="103" customWidth="1"/>
    <col min="253" max="253" width="8.625" style="103" customWidth="1"/>
    <col min="254" max="254" width="13.5" style="103" customWidth="1"/>
    <col min="255" max="255" width="20.25" style="103" customWidth="1"/>
    <col min="256" max="256" width="0" style="103" hidden="1" customWidth="1"/>
    <col min="257" max="502" width="9" style="103"/>
    <col min="503" max="503" width="8.625" style="103" customWidth="1"/>
    <col min="504" max="504" width="13.5" style="103" customWidth="1"/>
    <col min="505" max="505" width="20.25" style="103" customWidth="1"/>
    <col min="506" max="506" width="8.5" style="103" customWidth="1"/>
    <col min="507" max="507" width="13.5" style="103" customWidth="1"/>
    <col min="508" max="508" width="20.25" style="103" customWidth="1"/>
    <col min="509" max="509" width="8.625" style="103" customWidth="1"/>
    <col min="510" max="510" width="13.5" style="103" customWidth="1"/>
    <col min="511" max="511" width="20.25" style="103" customWidth="1"/>
    <col min="512" max="512" width="0" style="103" hidden="1" customWidth="1"/>
    <col min="513" max="758" width="9" style="103"/>
    <col min="759" max="759" width="8.625" style="103" customWidth="1"/>
    <col min="760" max="760" width="13.5" style="103" customWidth="1"/>
    <col min="761" max="761" width="20.25" style="103" customWidth="1"/>
    <col min="762" max="762" width="8.5" style="103" customWidth="1"/>
    <col min="763" max="763" width="13.5" style="103" customWidth="1"/>
    <col min="764" max="764" width="20.25" style="103" customWidth="1"/>
    <col min="765" max="765" width="8.625" style="103" customWidth="1"/>
    <col min="766" max="766" width="13.5" style="103" customWidth="1"/>
    <col min="767" max="767" width="20.25" style="103" customWidth="1"/>
    <col min="768" max="768" width="0" style="103" hidden="1" customWidth="1"/>
    <col min="769" max="1014" width="9" style="103"/>
    <col min="1015" max="1015" width="8.625" style="103" customWidth="1"/>
    <col min="1016" max="1016" width="13.5" style="103" customWidth="1"/>
    <col min="1017" max="1017" width="20.25" style="103" customWidth="1"/>
    <col min="1018" max="1018" width="8.5" style="103" customWidth="1"/>
    <col min="1019" max="1019" width="13.5" style="103" customWidth="1"/>
    <col min="1020" max="1020" width="20.25" style="103" customWidth="1"/>
    <col min="1021" max="1021" width="8.625" style="103" customWidth="1"/>
    <col min="1022" max="1022" width="13.5" style="103" customWidth="1"/>
    <col min="1023" max="1023" width="20.25" style="103" customWidth="1"/>
    <col min="1024" max="1024" width="0" style="103" hidden="1" customWidth="1"/>
    <col min="1025" max="1270" width="9" style="103"/>
    <col min="1271" max="1271" width="8.625" style="103" customWidth="1"/>
    <col min="1272" max="1272" width="13.5" style="103" customWidth="1"/>
    <col min="1273" max="1273" width="20.25" style="103" customWidth="1"/>
    <col min="1274" max="1274" width="8.5" style="103" customWidth="1"/>
    <col min="1275" max="1275" width="13.5" style="103" customWidth="1"/>
    <col min="1276" max="1276" width="20.25" style="103" customWidth="1"/>
    <col min="1277" max="1277" width="8.625" style="103" customWidth="1"/>
    <col min="1278" max="1278" width="13.5" style="103" customWidth="1"/>
    <col min="1279" max="1279" width="20.25" style="103" customWidth="1"/>
    <col min="1280" max="1280" width="0" style="103" hidden="1" customWidth="1"/>
    <col min="1281" max="1526" width="9" style="103"/>
    <col min="1527" max="1527" width="8.625" style="103" customWidth="1"/>
    <col min="1528" max="1528" width="13.5" style="103" customWidth="1"/>
    <col min="1529" max="1529" width="20.25" style="103" customWidth="1"/>
    <col min="1530" max="1530" width="8.5" style="103" customWidth="1"/>
    <col min="1531" max="1531" width="13.5" style="103" customWidth="1"/>
    <col min="1532" max="1532" width="20.25" style="103" customWidth="1"/>
    <col min="1533" max="1533" width="8.625" style="103" customWidth="1"/>
    <col min="1534" max="1534" width="13.5" style="103" customWidth="1"/>
    <col min="1535" max="1535" width="20.25" style="103" customWidth="1"/>
    <col min="1536" max="1536" width="0" style="103" hidden="1" customWidth="1"/>
    <col min="1537" max="1782" width="9" style="103"/>
    <col min="1783" max="1783" width="8.625" style="103" customWidth="1"/>
    <col min="1784" max="1784" width="13.5" style="103" customWidth="1"/>
    <col min="1785" max="1785" width="20.25" style="103" customWidth="1"/>
    <col min="1786" max="1786" width="8.5" style="103" customWidth="1"/>
    <col min="1787" max="1787" width="13.5" style="103" customWidth="1"/>
    <col min="1788" max="1788" width="20.25" style="103" customWidth="1"/>
    <col min="1789" max="1789" width="8.625" style="103" customWidth="1"/>
    <col min="1790" max="1790" width="13.5" style="103" customWidth="1"/>
    <col min="1791" max="1791" width="20.25" style="103" customWidth="1"/>
    <col min="1792" max="1792" width="0" style="103" hidden="1" customWidth="1"/>
    <col min="1793" max="2038" width="9" style="103"/>
    <col min="2039" max="2039" width="8.625" style="103" customWidth="1"/>
    <col min="2040" max="2040" width="13.5" style="103" customWidth="1"/>
    <col min="2041" max="2041" width="20.25" style="103" customWidth="1"/>
    <col min="2042" max="2042" width="8.5" style="103" customWidth="1"/>
    <col min="2043" max="2043" width="13.5" style="103" customWidth="1"/>
    <col min="2044" max="2044" width="20.25" style="103" customWidth="1"/>
    <col min="2045" max="2045" width="8.625" style="103" customWidth="1"/>
    <col min="2046" max="2046" width="13.5" style="103" customWidth="1"/>
    <col min="2047" max="2047" width="20.25" style="103" customWidth="1"/>
    <col min="2048" max="2048" width="0" style="103" hidden="1" customWidth="1"/>
    <col min="2049" max="2294" width="9" style="103"/>
    <col min="2295" max="2295" width="8.625" style="103" customWidth="1"/>
    <col min="2296" max="2296" width="13.5" style="103" customWidth="1"/>
    <col min="2297" max="2297" width="20.25" style="103" customWidth="1"/>
    <col min="2298" max="2298" width="8.5" style="103" customWidth="1"/>
    <col min="2299" max="2299" width="13.5" style="103" customWidth="1"/>
    <col min="2300" max="2300" width="20.25" style="103" customWidth="1"/>
    <col min="2301" max="2301" width="8.625" style="103" customWidth="1"/>
    <col min="2302" max="2302" width="13.5" style="103" customWidth="1"/>
    <col min="2303" max="2303" width="20.25" style="103" customWidth="1"/>
    <col min="2304" max="2304" width="0" style="103" hidden="1" customWidth="1"/>
    <col min="2305" max="2550" width="9" style="103"/>
    <col min="2551" max="2551" width="8.625" style="103" customWidth="1"/>
    <col min="2552" max="2552" width="13.5" style="103" customWidth="1"/>
    <col min="2553" max="2553" width="20.25" style="103" customWidth="1"/>
    <col min="2554" max="2554" width="8.5" style="103" customWidth="1"/>
    <col min="2555" max="2555" width="13.5" style="103" customWidth="1"/>
    <col min="2556" max="2556" width="20.25" style="103" customWidth="1"/>
    <col min="2557" max="2557" width="8.625" style="103" customWidth="1"/>
    <col min="2558" max="2558" width="13.5" style="103" customWidth="1"/>
    <col min="2559" max="2559" width="20.25" style="103" customWidth="1"/>
    <col min="2560" max="2560" width="0" style="103" hidden="1" customWidth="1"/>
    <col min="2561" max="2806" width="9" style="103"/>
    <col min="2807" max="2807" width="8.625" style="103" customWidth="1"/>
    <col min="2808" max="2808" width="13.5" style="103" customWidth="1"/>
    <col min="2809" max="2809" width="20.25" style="103" customWidth="1"/>
    <col min="2810" max="2810" width="8.5" style="103" customWidth="1"/>
    <col min="2811" max="2811" width="13.5" style="103" customWidth="1"/>
    <col min="2812" max="2812" width="20.25" style="103" customWidth="1"/>
    <col min="2813" max="2813" width="8.625" style="103" customWidth="1"/>
    <col min="2814" max="2814" width="13.5" style="103" customWidth="1"/>
    <col min="2815" max="2815" width="20.25" style="103" customWidth="1"/>
    <col min="2816" max="2816" width="0" style="103" hidden="1" customWidth="1"/>
    <col min="2817" max="3062" width="9" style="103"/>
    <col min="3063" max="3063" width="8.625" style="103" customWidth="1"/>
    <col min="3064" max="3064" width="13.5" style="103" customWidth="1"/>
    <col min="3065" max="3065" width="20.25" style="103" customWidth="1"/>
    <col min="3066" max="3066" width="8.5" style="103" customWidth="1"/>
    <col min="3067" max="3067" width="13.5" style="103" customWidth="1"/>
    <col min="3068" max="3068" width="20.25" style="103" customWidth="1"/>
    <col min="3069" max="3069" width="8.625" style="103" customWidth="1"/>
    <col min="3070" max="3070" width="13.5" style="103" customWidth="1"/>
    <col min="3071" max="3071" width="20.25" style="103" customWidth="1"/>
    <col min="3072" max="3072" width="0" style="103" hidden="1" customWidth="1"/>
    <col min="3073" max="3318" width="9" style="103"/>
    <col min="3319" max="3319" width="8.625" style="103" customWidth="1"/>
    <col min="3320" max="3320" width="13.5" style="103" customWidth="1"/>
    <col min="3321" max="3321" width="20.25" style="103" customWidth="1"/>
    <col min="3322" max="3322" width="8.5" style="103" customWidth="1"/>
    <col min="3323" max="3323" width="13.5" style="103" customWidth="1"/>
    <col min="3324" max="3324" width="20.25" style="103" customWidth="1"/>
    <col min="3325" max="3325" width="8.625" style="103" customWidth="1"/>
    <col min="3326" max="3326" width="13.5" style="103" customWidth="1"/>
    <col min="3327" max="3327" width="20.25" style="103" customWidth="1"/>
    <col min="3328" max="3328" width="0" style="103" hidden="1" customWidth="1"/>
    <col min="3329" max="3574" width="9" style="103"/>
    <col min="3575" max="3575" width="8.625" style="103" customWidth="1"/>
    <col min="3576" max="3576" width="13.5" style="103" customWidth="1"/>
    <col min="3577" max="3577" width="20.25" style="103" customWidth="1"/>
    <col min="3578" max="3578" width="8.5" style="103" customWidth="1"/>
    <col min="3579" max="3579" width="13.5" style="103" customWidth="1"/>
    <col min="3580" max="3580" width="20.25" style="103" customWidth="1"/>
    <col min="3581" max="3581" width="8.625" style="103" customWidth="1"/>
    <col min="3582" max="3582" width="13.5" style="103" customWidth="1"/>
    <col min="3583" max="3583" width="20.25" style="103" customWidth="1"/>
    <col min="3584" max="3584" width="0" style="103" hidden="1" customWidth="1"/>
    <col min="3585" max="3830" width="9" style="103"/>
    <col min="3831" max="3831" width="8.625" style="103" customWidth="1"/>
    <col min="3832" max="3832" width="13.5" style="103" customWidth="1"/>
    <col min="3833" max="3833" width="20.25" style="103" customWidth="1"/>
    <col min="3834" max="3834" width="8.5" style="103" customWidth="1"/>
    <col min="3835" max="3835" width="13.5" style="103" customWidth="1"/>
    <col min="3836" max="3836" width="20.25" style="103" customWidth="1"/>
    <col min="3837" max="3837" width="8.625" style="103" customWidth="1"/>
    <col min="3838" max="3838" width="13.5" style="103" customWidth="1"/>
    <col min="3839" max="3839" width="20.25" style="103" customWidth="1"/>
    <col min="3840" max="3840" width="0" style="103" hidden="1" customWidth="1"/>
    <col min="3841" max="4086" width="9" style="103"/>
    <col min="4087" max="4087" width="8.625" style="103" customWidth="1"/>
    <col min="4088" max="4088" width="13.5" style="103" customWidth="1"/>
    <col min="4089" max="4089" width="20.25" style="103" customWidth="1"/>
    <col min="4090" max="4090" width="8.5" style="103" customWidth="1"/>
    <col min="4091" max="4091" width="13.5" style="103" customWidth="1"/>
    <col min="4092" max="4092" width="20.25" style="103" customWidth="1"/>
    <col min="4093" max="4093" width="8.625" style="103" customWidth="1"/>
    <col min="4094" max="4094" width="13.5" style="103" customWidth="1"/>
    <col min="4095" max="4095" width="20.25" style="103" customWidth="1"/>
    <col min="4096" max="4096" width="0" style="103" hidden="1" customWidth="1"/>
    <col min="4097" max="4342" width="9" style="103"/>
    <col min="4343" max="4343" width="8.625" style="103" customWidth="1"/>
    <col min="4344" max="4344" width="13.5" style="103" customWidth="1"/>
    <col min="4345" max="4345" width="20.25" style="103" customWidth="1"/>
    <col min="4346" max="4346" width="8.5" style="103" customWidth="1"/>
    <col min="4347" max="4347" width="13.5" style="103" customWidth="1"/>
    <col min="4348" max="4348" width="20.25" style="103" customWidth="1"/>
    <col min="4349" max="4349" width="8.625" style="103" customWidth="1"/>
    <col min="4350" max="4350" width="13.5" style="103" customWidth="1"/>
    <col min="4351" max="4351" width="20.25" style="103" customWidth="1"/>
    <col min="4352" max="4352" width="0" style="103" hidden="1" customWidth="1"/>
    <col min="4353" max="4598" width="9" style="103"/>
    <col min="4599" max="4599" width="8.625" style="103" customWidth="1"/>
    <col min="4600" max="4600" width="13.5" style="103" customWidth="1"/>
    <col min="4601" max="4601" width="20.25" style="103" customWidth="1"/>
    <col min="4602" max="4602" width="8.5" style="103" customWidth="1"/>
    <col min="4603" max="4603" width="13.5" style="103" customWidth="1"/>
    <col min="4604" max="4604" width="20.25" style="103" customWidth="1"/>
    <col min="4605" max="4605" width="8.625" style="103" customWidth="1"/>
    <col min="4606" max="4606" width="13.5" style="103" customWidth="1"/>
    <col min="4607" max="4607" width="20.25" style="103" customWidth="1"/>
    <col min="4608" max="4608" width="0" style="103" hidden="1" customWidth="1"/>
    <col min="4609" max="4854" width="9" style="103"/>
    <col min="4855" max="4855" width="8.625" style="103" customWidth="1"/>
    <col min="4856" max="4856" width="13.5" style="103" customWidth="1"/>
    <col min="4857" max="4857" width="20.25" style="103" customWidth="1"/>
    <col min="4858" max="4858" width="8.5" style="103" customWidth="1"/>
    <col min="4859" max="4859" width="13.5" style="103" customWidth="1"/>
    <col min="4860" max="4860" width="20.25" style="103" customWidth="1"/>
    <col min="4861" max="4861" width="8.625" style="103" customWidth="1"/>
    <col min="4862" max="4862" width="13.5" style="103" customWidth="1"/>
    <col min="4863" max="4863" width="20.25" style="103" customWidth="1"/>
    <col min="4864" max="4864" width="0" style="103" hidden="1" customWidth="1"/>
    <col min="4865" max="5110" width="9" style="103"/>
    <col min="5111" max="5111" width="8.625" style="103" customWidth="1"/>
    <col min="5112" max="5112" width="13.5" style="103" customWidth="1"/>
    <col min="5113" max="5113" width="20.25" style="103" customWidth="1"/>
    <col min="5114" max="5114" width="8.5" style="103" customWidth="1"/>
    <col min="5115" max="5115" width="13.5" style="103" customWidth="1"/>
    <col min="5116" max="5116" width="20.25" style="103" customWidth="1"/>
    <col min="5117" max="5117" width="8.625" style="103" customWidth="1"/>
    <col min="5118" max="5118" width="13.5" style="103" customWidth="1"/>
    <col min="5119" max="5119" width="20.25" style="103" customWidth="1"/>
    <col min="5120" max="5120" width="0" style="103" hidden="1" customWidth="1"/>
    <col min="5121" max="5366" width="9" style="103"/>
    <col min="5367" max="5367" width="8.625" style="103" customWidth="1"/>
    <col min="5368" max="5368" width="13.5" style="103" customWidth="1"/>
    <col min="5369" max="5369" width="20.25" style="103" customWidth="1"/>
    <col min="5370" max="5370" width="8.5" style="103" customWidth="1"/>
    <col min="5371" max="5371" width="13.5" style="103" customWidth="1"/>
    <col min="5372" max="5372" width="20.25" style="103" customWidth="1"/>
    <col min="5373" max="5373" width="8.625" style="103" customWidth="1"/>
    <col min="5374" max="5374" width="13.5" style="103" customWidth="1"/>
    <col min="5375" max="5375" width="20.25" style="103" customWidth="1"/>
    <col min="5376" max="5376" width="0" style="103" hidden="1" customWidth="1"/>
    <col min="5377" max="5622" width="9" style="103"/>
    <col min="5623" max="5623" width="8.625" style="103" customWidth="1"/>
    <col min="5624" max="5624" width="13.5" style="103" customWidth="1"/>
    <col min="5625" max="5625" width="20.25" style="103" customWidth="1"/>
    <col min="5626" max="5626" width="8.5" style="103" customWidth="1"/>
    <col min="5627" max="5627" width="13.5" style="103" customWidth="1"/>
    <col min="5628" max="5628" width="20.25" style="103" customWidth="1"/>
    <col min="5629" max="5629" width="8.625" style="103" customWidth="1"/>
    <col min="5630" max="5630" width="13.5" style="103" customWidth="1"/>
    <col min="5631" max="5631" width="20.25" style="103" customWidth="1"/>
    <col min="5632" max="5632" width="0" style="103" hidden="1" customWidth="1"/>
    <col min="5633" max="5878" width="9" style="103"/>
    <col min="5879" max="5879" width="8.625" style="103" customWidth="1"/>
    <col min="5880" max="5880" width="13.5" style="103" customWidth="1"/>
    <col min="5881" max="5881" width="20.25" style="103" customWidth="1"/>
    <col min="5882" max="5882" width="8.5" style="103" customWidth="1"/>
    <col min="5883" max="5883" width="13.5" style="103" customWidth="1"/>
    <col min="5884" max="5884" width="20.25" style="103" customWidth="1"/>
    <col min="5885" max="5885" width="8.625" style="103" customWidth="1"/>
    <col min="5886" max="5886" width="13.5" style="103" customWidth="1"/>
    <col min="5887" max="5887" width="20.25" style="103" customWidth="1"/>
    <col min="5888" max="5888" width="0" style="103" hidden="1" customWidth="1"/>
    <col min="5889" max="6134" width="9" style="103"/>
    <col min="6135" max="6135" width="8.625" style="103" customWidth="1"/>
    <col min="6136" max="6136" width="13.5" style="103" customWidth="1"/>
    <col min="6137" max="6137" width="20.25" style="103" customWidth="1"/>
    <col min="6138" max="6138" width="8.5" style="103" customWidth="1"/>
    <col min="6139" max="6139" width="13.5" style="103" customWidth="1"/>
    <col min="6140" max="6140" width="20.25" style="103" customWidth="1"/>
    <col min="6141" max="6141" width="8.625" style="103" customWidth="1"/>
    <col min="6142" max="6142" width="13.5" style="103" customWidth="1"/>
    <col min="6143" max="6143" width="20.25" style="103" customWidth="1"/>
    <col min="6144" max="6144" width="0" style="103" hidden="1" customWidth="1"/>
    <col min="6145" max="6390" width="9" style="103"/>
    <col min="6391" max="6391" width="8.625" style="103" customWidth="1"/>
    <col min="6392" max="6392" width="13.5" style="103" customWidth="1"/>
    <col min="6393" max="6393" width="20.25" style="103" customWidth="1"/>
    <col min="6394" max="6394" width="8.5" style="103" customWidth="1"/>
    <col min="6395" max="6395" width="13.5" style="103" customWidth="1"/>
    <col min="6396" max="6396" width="20.25" style="103" customWidth="1"/>
    <col min="6397" max="6397" width="8.625" style="103" customWidth="1"/>
    <col min="6398" max="6398" width="13.5" style="103" customWidth="1"/>
    <col min="6399" max="6399" width="20.25" style="103" customWidth="1"/>
    <col min="6400" max="6400" width="0" style="103" hidden="1" customWidth="1"/>
    <col min="6401" max="6646" width="9" style="103"/>
    <col min="6647" max="6647" width="8.625" style="103" customWidth="1"/>
    <col min="6648" max="6648" width="13.5" style="103" customWidth="1"/>
    <col min="6649" max="6649" width="20.25" style="103" customWidth="1"/>
    <col min="6650" max="6650" width="8.5" style="103" customWidth="1"/>
    <col min="6651" max="6651" width="13.5" style="103" customWidth="1"/>
    <col min="6652" max="6652" width="20.25" style="103" customWidth="1"/>
    <col min="6653" max="6653" width="8.625" style="103" customWidth="1"/>
    <col min="6654" max="6654" width="13.5" style="103" customWidth="1"/>
    <col min="6655" max="6655" width="20.25" style="103" customWidth="1"/>
    <col min="6656" max="6656" width="0" style="103" hidden="1" customWidth="1"/>
    <col min="6657" max="6902" width="9" style="103"/>
    <col min="6903" max="6903" width="8.625" style="103" customWidth="1"/>
    <col min="6904" max="6904" width="13.5" style="103" customWidth="1"/>
    <col min="6905" max="6905" width="20.25" style="103" customWidth="1"/>
    <col min="6906" max="6906" width="8.5" style="103" customWidth="1"/>
    <col min="6907" max="6907" width="13.5" style="103" customWidth="1"/>
    <col min="6908" max="6908" width="20.25" style="103" customWidth="1"/>
    <col min="6909" max="6909" width="8.625" style="103" customWidth="1"/>
    <col min="6910" max="6910" width="13.5" style="103" customWidth="1"/>
    <col min="6911" max="6911" width="20.25" style="103" customWidth="1"/>
    <col min="6912" max="6912" width="0" style="103" hidden="1" customWidth="1"/>
    <col min="6913" max="7158" width="9" style="103"/>
    <col min="7159" max="7159" width="8.625" style="103" customWidth="1"/>
    <col min="7160" max="7160" width="13.5" style="103" customWidth="1"/>
    <col min="7161" max="7161" width="20.25" style="103" customWidth="1"/>
    <col min="7162" max="7162" width="8.5" style="103" customWidth="1"/>
    <col min="7163" max="7163" width="13.5" style="103" customWidth="1"/>
    <col min="7164" max="7164" width="20.25" style="103" customWidth="1"/>
    <col min="7165" max="7165" width="8.625" style="103" customWidth="1"/>
    <col min="7166" max="7166" width="13.5" style="103" customWidth="1"/>
    <col min="7167" max="7167" width="20.25" style="103" customWidth="1"/>
    <col min="7168" max="7168" width="0" style="103" hidden="1" customWidth="1"/>
    <col min="7169" max="7414" width="9" style="103"/>
    <col min="7415" max="7415" width="8.625" style="103" customWidth="1"/>
    <col min="7416" max="7416" width="13.5" style="103" customWidth="1"/>
    <col min="7417" max="7417" width="20.25" style="103" customWidth="1"/>
    <col min="7418" max="7418" width="8.5" style="103" customWidth="1"/>
    <col min="7419" max="7419" width="13.5" style="103" customWidth="1"/>
    <col min="7420" max="7420" width="20.25" style="103" customWidth="1"/>
    <col min="7421" max="7421" width="8.625" style="103" customWidth="1"/>
    <col min="7422" max="7422" width="13.5" style="103" customWidth="1"/>
    <col min="7423" max="7423" width="20.25" style="103" customWidth="1"/>
    <col min="7424" max="7424" width="0" style="103" hidden="1" customWidth="1"/>
    <col min="7425" max="7670" width="9" style="103"/>
    <col min="7671" max="7671" width="8.625" style="103" customWidth="1"/>
    <col min="7672" max="7672" width="13.5" style="103" customWidth="1"/>
    <col min="7673" max="7673" width="20.25" style="103" customWidth="1"/>
    <col min="7674" max="7674" width="8.5" style="103" customWidth="1"/>
    <col min="7675" max="7675" width="13.5" style="103" customWidth="1"/>
    <col min="7676" max="7676" width="20.25" style="103" customWidth="1"/>
    <col min="7677" max="7677" width="8.625" style="103" customWidth="1"/>
    <col min="7678" max="7678" width="13.5" style="103" customWidth="1"/>
    <col min="7679" max="7679" width="20.25" style="103" customWidth="1"/>
    <col min="7680" max="7680" width="0" style="103" hidden="1" customWidth="1"/>
    <col min="7681" max="7926" width="9" style="103"/>
    <col min="7927" max="7927" width="8.625" style="103" customWidth="1"/>
    <col min="7928" max="7928" width="13.5" style="103" customWidth="1"/>
    <col min="7929" max="7929" width="20.25" style="103" customWidth="1"/>
    <col min="7930" max="7930" width="8.5" style="103" customWidth="1"/>
    <col min="7931" max="7931" width="13.5" style="103" customWidth="1"/>
    <col min="7932" max="7932" width="20.25" style="103" customWidth="1"/>
    <col min="7933" max="7933" width="8.625" style="103" customWidth="1"/>
    <col min="7934" max="7934" width="13.5" style="103" customWidth="1"/>
    <col min="7935" max="7935" width="20.25" style="103" customWidth="1"/>
    <col min="7936" max="7936" width="0" style="103" hidden="1" customWidth="1"/>
    <col min="7937" max="8182" width="9" style="103"/>
    <col min="8183" max="8183" width="8.625" style="103" customWidth="1"/>
    <col min="8184" max="8184" width="13.5" style="103" customWidth="1"/>
    <col min="8185" max="8185" width="20.25" style="103" customWidth="1"/>
    <col min="8186" max="8186" width="8.5" style="103" customWidth="1"/>
    <col min="8187" max="8187" width="13.5" style="103" customWidth="1"/>
    <col min="8188" max="8188" width="20.25" style="103" customWidth="1"/>
    <col min="8189" max="8189" width="8.625" style="103" customWidth="1"/>
    <col min="8190" max="8190" width="13.5" style="103" customWidth="1"/>
    <col min="8191" max="8191" width="20.25" style="103" customWidth="1"/>
    <col min="8192" max="8192" width="0" style="103" hidden="1" customWidth="1"/>
    <col min="8193" max="8438" width="9" style="103"/>
    <col min="8439" max="8439" width="8.625" style="103" customWidth="1"/>
    <col min="8440" max="8440" width="13.5" style="103" customWidth="1"/>
    <col min="8441" max="8441" width="20.25" style="103" customWidth="1"/>
    <col min="8442" max="8442" width="8.5" style="103" customWidth="1"/>
    <col min="8443" max="8443" width="13.5" style="103" customWidth="1"/>
    <col min="8444" max="8444" width="20.25" style="103" customWidth="1"/>
    <col min="8445" max="8445" width="8.625" style="103" customWidth="1"/>
    <col min="8446" max="8446" width="13.5" style="103" customWidth="1"/>
    <col min="8447" max="8447" width="20.25" style="103" customWidth="1"/>
    <col min="8448" max="8448" width="0" style="103" hidden="1" customWidth="1"/>
    <col min="8449" max="8694" width="9" style="103"/>
    <col min="8695" max="8695" width="8.625" style="103" customWidth="1"/>
    <col min="8696" max="8696" width="13.5" style="103" customWidth="1"/>
    <col min="8697" max="8697" width="20.25" style="103" customWidth="1"/>
    <col min="8698" max="8698" width="8.5" style="103" customWidth="1"/>
    <col min="8699" max="8699" width="13.5" style="103" customWidth="1"/>
    <col min="8700" max="8700" width="20.25" style="103" customWidth="1"/>
    <col min="8701" max="8701" width="8.625" style="103" customWidth="1"/>
    <col min="8702" max="8702" width="13.5" style="103" customWidth="1"/>
    <col min="8703" max="8703" width="20.25" style="103" customWidth="1"/>
    <col min="8704" max="8704" width="0" style="103" hidden="1" customWidth="1"/>
    <col min="8705" max="8950" width="9" style="103"/>
    <col min="8951" max="8951" width="8.625" style="103" customWidth="1"/>
    <col min="8952" max="8952" width="13.5" style="103" customWidth="1"/>
    <col min="8953" max="8953" width="20.25" style="103" customWidth="1"/>
    <col min="8954" max="8954" width="8.5" style="103" customWidth="1"/>
    <col min="8955" max="8955" width="13.5" style="103" customWidth="1"/>
    <col min="8956" max="8956" width="20.25" style="103" customWidth="1"/>
    <col min="8957" max="8957" width="8.625" style="103" customWidth="1"/>
    <col min="8958" max="8958" width="13.5" style="103" customWidth="1"/>
    <col min="8959" max="8959" width="20.25" style="103" customWidth="1"/>
    <col min="8960" max="8960" width="0" style="103" hidden="1" customWidth="1"/>
    <col min="8961" max="9206" width="9" style="103"/>
    <col min="9207" max="9207" width="8.625" style="103" customWidth="1"/>
    <col min="9208" max="9208" width="13.5" style="103" customWidth="1"/>
    <col min="9209" max="9209" width="20.25" style="103" customWidth="1"/>
    <col min="9210" max="9210" width="8.5" style="103" customWidth="1"/>
    <col min="9211" max="9211" width="13.5" style="103" customWidth="1"/>
    <col min="9212" max="9212" width="20.25" style="103" customWidth="1"/>
    <col min="9213" max="9213" width="8.625" style="103" customWidth="1"/>
    <col min="9214" max="9214" width="13.5" style="103" customWidth="1"/>
    <col min="9215" max="9215" width="20.25" style="103" customWidth="1"/>
    <col min="9216" max="9216" width="0" style="103" hidden="1" customWidth="1"/>
    <col min="9217" max="9462" width="9" style="103"/>
    <col min="9463" max="9463" width="8.625" style="103" customWidth="1"/>
    <col min="9464" max="9464" width="13.5" style="103" customWidth="1"/>
    <col min="9465" max="9465" width="20.25" style="103" customWidth="1"/>
    <col min="9466" max="9466" width="8.5" style="103" customWidth="1"/>
    <col min="9467" max="9467" width="13.5" style="103" customWidth="1"/>
    <col min="9468" max="9468" width="20.25" style="103" customWidth="1"/>
    <col min="9469" max="9469" width="8.625" style="103" customWidth="1"/>
    <col min="9470" max="9470" width="13.5" style="103" customWidth="1"/>
    <col min="9471" max="9471" width="20.25" style="103" customWidth="1"/>
    <col min="9472" max="9472" width="0" style="103" hidden="1" customWidth="1"/>
    <col min="9473" max="9718" width="9" style="103"/>
    <col min="9719" max="9719" width="8.625" style="103" customWidth="1"/>
    <col min="9720" max="9720" width="13.5" style="103" customWidth="1"/>
    <col min="9721" max="9721" width="20.25" style="103" customWidth="1"/>
    <col min="9722" max="9722" width="8.5" style="103" customWidth="1"/>
    <col min="9723" max="9723" width="13.5" style="103" customWidth="1"/>
    <col min="9724" max="9724" width="20.25" style="103" customWidth="1"/>
    <col min="9725" max="9725" width="8.625" style="103" customWidth="1"/>
    <col min="9726" max="9726" width="13.5" style="103" customWidth="1"/>
    <col min="9727" max="9727" width="20.25" style="103" customWidth="1"/>
    <col min="9728" max="9728" width="0" style="103" hidden="1" customWidth="1"/>
    <col min="9729" max="9974" width="9" style="103"/>
    <col min="9975" max="9975" width="8.625" style="103" customWidth="1"/>
    <col min="9976" max="9976" width="13.5" style="103" customWidth="1"/>
    <col min="9977" max="9977" width="20.25" style="103" customWidth="1"/>
    <col min="9978" max="9978" width="8.5" style="103" customWidth="1"/>
    <col min="9979" max="9979" width="13.5" style="103" customWidth="1"/>
    <col min="9980" max="9980" width="20.25" style="103" customWidth="1"/>
    <col min="9981" max="9981" width="8.625" style="103" customWidth="1"/>
    <col min="9982" max="9982" width="13.5" style="103" customWidth="1"/>
    <col min="9983" max="9983" width="20.25" style="103" customWidth="1"/>
    <col min="9984" max="9984" width="0" style="103" hidden="1" customWidth="1"/>
    <col min="9985" max="10230" width="9" style="103"/>
    <col min="10231" max="10231" width="8.625" style="103" customWidth="1"/>
    <col min="10232" max="10232" width="13.5" style="103" customWidth="1"/>
    <col min="10233" max="10233" width="20.25" style="103" customWidth="1"/>
    <col min="10234" max="10234" width="8.5" style="103" customWidth="1"/>
    <col min="10235" max="10235" width="13.5" style="103" customWidth="1"/>
    <col min="10236" max="10236" width="20.25" style="103" customWidth="1"/>
    <col min="10237" max="10237" width="8.625" style="103" customWidth="1"/>
    <col min="10238" max="10238" width="13.5" style="103" customWidth="1"/>
    <col min="10239" max="10239" width="20.25" style="103" customWidth="1"/>
    <col min="10240" max="10240" width="0" style="103" hidden="1" customWidth="1"/>
    <col min="10241" max="10486" width="9" style="103"/>
    <col min="10487" max="10487" width="8.625" style="103" customWidth="1"/>
    <col min="10488" max="10488" width="13.5" style="103" customWidth="1"/>
    <col min="10489" max="10489" width="20.25" style="103" customWidth="1"/>
    <col min="10490" max="10490" width="8.5" style="103" customWidth="1"/>
    <col min="10491" max="10491" width="13.5" style="103" customWidth="1"/>
    <col min="10492" max="10492" width="20.25" style="103" customWidth="1"/>
    <col min="10493" max="10493" width="8.625" style="103" customWidth="1"/>
    <col min="10494" max="10494" width="13.5" style="103" customWidth="1"/>
    <col min="10495" max="10495" width="20.25" style="103" customWidth="1"/>
    <col min="10496" max="10496" width="0" style="103" hidden="1" customWidth="1"/>
    <col min="10497" max="10742" width="9" style="103"/>
    <col min="10743" max="10743" width="8.625" style="103" customWidth="1"/>
    <col min="10744" max="10744" width="13.5" style="103" customWidth="1"/>
    <col min="10745" max="10745" width="20.25" style="103" customWidth="1"/>
    <col min="10746" max="10746" width="8.5" style="103" customWidth="1"/>
    <col min="10747" max="10747" width="13.5" style="103" customWidth="1"/>
    <col min="10748" max="10748" width="20.25" style="103" customWidth="1"/>
    <col min="10749" max="10749" width="8.625" style="103" customWidth="1"/>
    <col min="10750" max="10750" width="13.5" style="103" customWidth="1"/>
    <col min="10751" max="10751" width="20.25" style="103" customWidth="1"/>
    <col min="10752" max="10752" width="0" style="103" hidden="1" customWidth="1"/>
    <col min="10753" max="10998" width="9" style="103"/>
    <col min="10999" max="10999" width="8.625" style="103" customWidth="1"/>
    <col min="11000" max="11000" width="13.5" style="103" customWidth="1"/>
    <col min="11001" max="11001" width="20.25" style="103" customWidth="1"/>
    <col min="11002" max="11002" width="8.5" style="103" customWidth="1"/>
    <col min="11003" max="11003" width="13.5" style="103" customWidth="1"/>
    <col min="11004" max="11004" width="20.25" style="103" customWidth="1"/>
    <col min="11005" max="11005" width="8.625" style="103" customWidth="1"/>
    <col min="11006" max="11006" width="13.5" style="103" customWidth="1"/>
    <col min="11007" max="11007" width="20.25" style="103" customWidth="1"/>
    <col min="11008" max="11008" width="0" style="103" hidden="1" customWidth="1"/>
    <col min="11009" max="11254" width="9" style="103"/>
    <col min="11255" max="11255" width="8.625" style="103" customWidth="1"/>
    <col min="11256" max="11256" width="13.5" style="103" customWidth="1"/>
    <col min="11257" max="11257" width="20.25" style="103" customWidth="1"/>
    <col min="11258" max="11258" width="8.5" style="103" customWidth="1"/>
    <col min="11259" max="11259" width="13.5" style="103" customWidth="1"/>
    <col min="11260" max="11260" width="20.25" style="103" customWidth="1"/>
    <col min="11261" max="11261" width="8.625" style="103" customWidth="1"/>
    <col min="11262" max="11262" width="13.5" style="103" customWidth="1"/>
    <col min="11263" max="11263" width="20.25" style="103" customWidth="1"/>
    <col min="11264" max="11264" width="0" style="103" hidden="1" customWidth="1"/>
    <col min="11265" max="11510" width="9" style="103"/>
    <col min="11511" max="11511" width="8.625" style="103" customWidth="1"/>
    <col min="11512" max="11512" width="13.5" style="103" customWidth="1"/>
    <col min="11513" max="11513" width="20.25" style="103" customWidth="1"/>
    <col min="11514" max="11514" width="8.5" style="103" customWidth="1"/>
    <col min="11515" max="11515" width="13.5" style="103" customWidth="1"/>
    <col min="11516" max="11516" width="20.25" style="103" customWidth="1"/>
    <col min="11517" max="11517" width="8.625" style="103" customWidth="1"/>
    <col min="11518" max="11518" width="13.5" style="103" customWidth="1"/>
    <col min="11519" max="11519" width="20.25" style="103" customWidth="1"/>
    <col min="11520" max="11520" width="0" style="103" hidden="1" customWidth="1"/>
    <col min="11521" max="11766" width="9" style="103"/>
    <col min="11767" max="11767" width="8.625" style="103" customWidth="1"/>
    <col min="11768" max="11768" width="13.5" style="103" customWidth="1"/>
    <col min="11769" max="11769" width="20.25" style="103" customWidth="1"/>
    <col min="11770" max="11770" width="8.5" style="103" customWidth="1"/>
    <col min="11771" max="11771" width="13.5" style="103" customWidth="1"/>
    <col min="11772" max="11772" width="20.25" style="103" customWidth="1"/>
    <col min="11773" max="11773" width="8.625" style="103" customWidth="1"/>
    <col min="11774" max="11774" width="13.5" style="103" customWidth="1"/>
    <col min="11775" max="11775" width="20.25" style="103" customWidth="1"/>
    <col min="11776" max="11776" width="0" style="103" hidden="1" customWidth="1"/>
    <col min="11777" max="12022" width="9" style="103"/>
    <col min="12023" max="12023" width="8.625" style="103" customWidth="1"/>
    <col min="12024" max="12024" width="13.5" style="103" customWidth="1"/>
    <col min="12025" max="12025" width="20.25" style="103" customWidth="1"/>
    <col min="12026" max="12026" width="8.5" style="103" customWidth="1"/>
    <col min="12027" max="12027" width="13.5" style="103" customWidth="1"/>
    <col min="12028" max="12028" width="20.25" style="103" customWidth="1"/>
    <col min="12029" max="12029" width="8.625" style="103" customWidth="1"/>
    <col min="12030" max="12030" width="13.5" style="103" customWidth="1"/>
    <col min="12031" max="12031" width="20.25" style="103" customWidth="1"/>
    <col min="12032" max="12032" width="0" style="103" hidden="1" customWidth="1"/>
    <col min="12033" max="12278" width="9" style="103"/>
    <col min="12279" max="12279" width="8.625" style="103" customWidth="1"/>
    <col min="12280" max="12280" width="13.5" style="103" customWidth="1"/>
    <col min="12281" max="12281" width="20.25" style="103" customWidth="1"/>
    <col min="12282" max="12282" width="8.5" style="103" customWidth="1"/>
    <col min="12283" max="12283" width="13.5" style="103" customWidth="1"/>
    <col min="12284" max="12284" width="20.25" style="103" customWidth="1"/>
    <col min="12285" max="12285" width="8.625" style="103" customWidth="1"/>
    <col min="12286" max="12286" width="13.5" style="103" customWidth="1"/>
    <col min="12287" max="12287" width="20.25" style="103" customWidth="1"/>
    <col min="12288" max="12288" width="0" style="103" hidden="1" customWidth="1"/>
    <col min="12289" max="12534" width="9" style="103"/>
    <col min="12535" max="12535" width="8.625" style="103" customWidth="1"/>
    <col min="12536" max="12536" width="13.5" style="103" customWidth="1"/>
    <col min="12537" max="12537" width="20.25" style="103" customWidth="1"/>
    <col min="12538" max="12538" width="8.5" style="103" customWidth="1"/>
    <col min="12539" max="12539" width="13.5" style="103" customWidth="1"/>
    <col min="12540" max="12540" width="20.25" style="103" customWidth="1"/>
    <col min="12541" max="12541" width="8.625" style="103" customWidth="1"/>
    <col min="12542" max="12542" width="13.5" style="103" customWidth="1"/>
    <col min="12543" max="12543" width="20.25" style="103" customWidth="1"/>
    <col min="12544" max="12544" width="0" style="103" hidden="1" customWidth="1"/>
    <col min="12545" max="12790" width="9" style="103"/>
    <col min="12791" max="12791" width="8.625" style="103" customWidth="1"/>
    <col min="12792" max="12792" width="13.5" style="103" customWidth="1"/>
    <col min="12793" max="12793" width="20.25" style="103" customWidth="1"/>
    <col min="12794" max="12794" width="8.5" style="103" customWidth="1"/>
    <col min="12795" max="12795" width="13.5" style="103" customWidth="1"/>
    <col min="12796" max="12796" width="20.25" style="103" customWidth="1"/>
    <col min="12797" max="12797" width="8.625" style="103" customWidth="1"/>
    <col min="12798" max="12798" width="13.5" style="103" customWidth="1"/>
    <col min="12799" max="12799" width="20.25" style="103" customWidth="1"/>
    <col min="12800" max="12800" width="0" style="103" hidden="1" customWidth="1"/>
    <col min="12801" max="13046" width="9" style="103"/>
    <col min="13047" max="13047" width="8.625" style="103" customWidth="1"/>
    <col min="13048" max="13048" width="13.5" style="103" customWidth="1"/>
    <col min="13049" max="13049" width="20.25" style="103" customWidth="1"/>
    <col min="13050" max="13050" width="8.5" style="103" customWidth="1"/>
    <col min="13051" max="13051" width="13.5" style="103" customWidth="1"/>
    <col min="13052" max="13052" width="20.25" style="103" customWidth="1"/>
    <col min="13053" max="13053" width="8.625" style="103" customWidth="1"/>
    <col min="13054" max="13054" width="13.5" style="103" customWidth="1"/>
    <col min="13055" max="13055" width="20.25" style="103" customWidth="1"/>
    <col min="13056" max="13056" width="0" style="103" hidden="1" customWidth="1"/>
    <col min="13057" max="13302" width="9" style="103"/>
    <col min="13303" max="13303" width="8.625" style="103" customWidth="1"/>
    <col min="13304" max="13304" width="13.5" style="103" customWidth="1"/>
    <col min="13305" max="13305" width="20.25" style="103" customWidth="1"/>
    <col min="13306" max="13306" width="8.5" style="103" customWidth="1"/>
    <col min="13307" max="13307" width="13.5" style="103" customWidth="1"/>
    <col min="13308" max="13308" width="20.25" style="103" customWidth="1"/>
    <col min="13309" max="13309" width="8.625" style="103" customWidth="1"/>
    <col min="13310" max="13310" width="13.5" style="103" customWidth="1"/>
    <col min="13311" max="13311" width="20.25" style="103" customWidth="1"/>
    <col min="13312" max="13312" width="0" style="103" hidden="1" customWidth="1"/>
    <col min="13313" max="13558" width="9" style="103"/>
    <col min="13559" max="13559" width="8.625" style="103" customWidth="1"/>
    <col min="13560" max="13560" width="13.5" style="103" customWidth="1"/>
    <col min="13561" max="13561" width="20.25" style="103" customWidth="1"/>
    <col min="13562" max="13562" width="8.5" style="103" customWidth="1"/>
    <col min="13563" max="13563" width="13.5" style="103" customWidth="1"/>
    <col min="13564" max="13564" width="20.25" style="103" customWidth="1"/>
    <col min="13565" max="13565" width="8.625" style="103" customWidth="1"/>
    <col min="13566" max="13566" width="13.5" style="103" customWidth="1"/>
    <col min="13567" max="13567" width="20.25" style="103" customWidth="1"/>
    <col min="13568" max="13568" width="0" style="103" hidden="1" customWidth="1"/>
    <col min="13569" max="13814" width="9" style="103"/>
    <col min="13815" max="13815" width="8.625" style="103" customWidth="1"/>
    <col min="13816" max="13816" width="13.5" style="103" customWidth="1"/>
    <col min="13817" max="13817" width="20.25" style="103" customWidth="1"/>
    <col min="13818" max="13818" width="8.5" style="103" customWidth="1"/>
    <col min="13819" max="13819" width="13.5" style="103" customWidth="1"/>
    <col min="13820" max="13820" width="20.25" style="103" customWidth="1"/>
    <col min="13821" max="13821" width="8.625" style="103" customWidth="1"/>
    <col min="13822" max="13822" width="13.5" style="103" customWidth="1"/>
    <col min="13823" max="13823" width="20.25" style="103" customWidth="1"/>
    <col min="13824" max="13824" width="0" style="103" hidden="1" customWidth="1"/>
    <col min="13825" max="14070" width="9" style="103"/>
    <col min="14071" max="14071" width="8.625" style="103" customWidth="1"/>
    <col min="14072" max="14072" width="13.5" style="103" customWidth="1"/>
    <col min="14073" max="14073" width="20.25" style="103" customWidth="1"/>
    <col min="14074" max="14074" width="8.5" style="103" customWidth="1"/>
    <col min="14075" max="14075" width="13.5" style="103" customWidth="1"/>
    <col min="14076" max="14076" width="20.25" style="103" customWidth="1"/>
    <col min="14077" max="14077" width="8.625" style="103" customWidth="1"/>
    <col min="14078" max="14078" width="13.5" style="103" customWidth="1"/>
    <col min="14079" max="14079" width="20.25" style="103" customWidth="1"/>
    <col min="14080" max="14080" width="0" style="103" hidden="1" customWidth="1"/>
    <col min="14081" max="14326" width="9" style="103"/>
    <col min="14327" max="14327" width="8.625" style="103" customWidth="1"/>
    <col min="14328" max="14328" width="13.5" style="103" customWidth="1"/>
    <col min="14329" max="14329" width="20.25" style="103" customWidth="1"/>
    <col min="14330" max="14330" width="8.5" style="103" customWidth="1"/>
    <col min="14331" max="14331" width="13.5" style="103" customWidth="1"/>
    <col min="14332" max="14332" width="20.25" style="103" customWidth="1"/>
    <col min="14333" max="14333" width="8.625" style="103" customWidth="1"/>
    <col min="14334" max="14334" width="13.5" style="103" customWidth="1"/>
    <col min="14335" max="14335" width="20.25" style="103" customWidth="1"/>
    <col min="14336" max="14336" width="0" style="103" hidden="1" customWidth="1"/>
    <col min="14337" max="14582" width="9" style="103"/>
    <col min="14583" max="14583" width="8.625" style="103" customWidth="1"/>
    <col min="14584" max="14584" width="13.5" style="103" customWidth="1"/>
    <col min="14585" max="14585" width="20.25" style="103" customWidth="1"/>
    <col min="14586" max="14586" width="8.5" style="103" customWidth="1"/>
    <col min="14587" max="14587" width="13.5" style="103" customWidth="1"/>
    <col min="14588" max="14588" width="20.25" style="103" customWidth="1"/>
    <col min="14589" max="14589" width="8.625" style="103" customWidth="1"/>
    <col min="14590" max="14590" width="13.5" style="103" customWidth="1"/>
    <col min="14591" max="14591" width="20.25" style="103" customWidth="1"/>
    <col min="14592" max="14592" width="0" style="103" hidden="1" customWidth="1"/>
    <col min="14593" max="14838" width="9" style="103"/>
    <col min="14839" max="14839" width="8.625" style="103" customWidth="1"/>
    <col min="14840" max="14840" width="13.5" style="103" customWidth="1"/>
    <col min="14841" max="14841" width="20.25" style="103" customWidth="1"/>
    <col min="14842" max="14842" width="8.5" style="103" customWidth="1"/>
    <col min="14843" max="14843" width="13.5" style="103" customWidth="1"/>
    <col min="14844" max="14844" width="20.25" style="103" customWidth="1"/>
    <col min="14845" max="14845" width="8.625" style="103" customWidth="1"/>
    <col min="14846" max="14846" width="13.5" style="103" customWidth="1"/>
    <col min="14847" max="14847" width="20.25" style="103" customWidth="1"/>
    <col min="14848" max="14848" width="0" style="103" hidden="1" customWidth="1"/>
    <col min="14849" max="15094" width="9" style="103"/>
    <col min="15095" max="15095" width="8.625" style="103" customWidth="1"/>
    <col min="15096" max="15096" width="13.5" style="103" customWidth="1"/>
    <col min="15097" max="15097" width="20.25" style="103" customWidth="1"/>
    <col min="15098" max="15098" width="8.5" style="103" customWidth="1"/>
    <col min="15099" max="15099" width="13.5" style="103" customWidth="1"/>
    <col min="15100" max="15100" width="20.25" style="103" customWidth="1"/>
    <col min="15101" max="15101" width="8.625" style="103" customWidth="1"/>
    <col min="15102" max="15102" width="13.5" style="103" customWidth="1"/>
    <col min="15103" max="15103" width="20.25" style="103" customWidth="1"/>
    <col min="15104" max="15104" width="0" style="103" hidden="1" customWidth="1"/>
    <col min="15105" max="15350" width="9" style="103"/>
    <col min="15351" max="15351" width="8.625" style="103" customWidth="1"/>
    <col min="15352" max="15352" width="13.5" style="103" customWidth="1"/>
    <col min="15353" max="15353" width="20.25" style="103" customWidth="1"/>
    <col min="15354" max="15354" width="8.5" style="103" customWidth="1"/>
    <col min="15355" max="15355" width="13.5" style="103" customWidth="1"/>
    <col min="15356" max="15356" width="20.25" style="103" customWidth="1"/>
    <col min="15357" max="15357" width="8.625" style="103" customWidth="1"/>
    <col min="15358" max="15358" width="13.5" style="103" customWidth="1"/>
    <col min="15359" max="15359" width="20.25" style="103" customWidth="1"/>
    <col min="15360" max="15360" width="0" style="103" hidden="1" customWidth="1"/>
    <col min="15361" max="15606" width="9" style="103"/>
    <col min="15607" max="15607" width="8.625" style="103" customWidth="1"/>
    <col min="15608" max="15608" width="13.5" style="103" customWidth="1"/>
    <col min="15609" max="15609" width="20.25" style="103" customWidth="1"/>
    <col min="15610" max="15610" width="8.5" style="103" customWidth="1"/>
    <col min="15611" max="15611" width="13.5" style="103" customWidth="1"/>
    <col min="15612" max="15612" width="20.25" style="103" customWidth="1"/>
    <col min="15613" max="15613" width="8.625" style="103" customWidth="1"/>
    <col min="15614" max="15614" width="13.5" style="103" customWidth="1"/>
    <col min="15615" max="15615" width="20.25" style="103" customWidth="1"/>
    <col min="15616" max="15616" width="0" style="103" hidden="1" customWidth="1"/>
    <col min="15617" max="15862" width="9" style="103"/>
    <col min="15863" max="15863" width="8.625" style="103" customWidth="1"/>
    <col min="15864" max="15864" width="13.5" style="103" customWidth="1"/>
    <col min="15865" max="15865" width="20.25" style="103" customWidth="1"/>
    <col min="15866" max="15866" width="8.5" style="103" customWidth="1"/>
    <col min="15867" max="15867" width="13.5" style="103" customWidth="1"/>
    <col min="15868" max="15868" width="20.25" style="103" customWidth="1"/>
    <col min="15869" max="15869" width="8.625" style="103" customWidth="1"/>
    <col min="15870" max="15870" width="13.5" style="103" customWidth="1"/>
    <col min="15871" max="15871" width="20.25" style="103" customWidth="1"/>
    <col min="15872" max="15872" width="0" style="103" hidden="1" customWidth="1"/>
    <col min="15873" max="16118" width="9" style="103"/>
    <col min="16119" max="16119" width="8.625" style="103" customWidth="1"/>
    <col min="16120" max="16120" width="13.5" style="103" customWidth="1"/>
    <col min="16121" max="16121" width="20.25" style="103" customWidth="1"/>
    <col min="16122" max="16122" width="8.5" style="103" customWidth="1"/>
    <col min="16123" max="16123" width="13.5" style="103" customWidth="1"/>
    <col min="16124" max="16124" width="20.25" style="103" customWidth="1"/>
    <col min="16125" max="16125" width="8.625" style="103" customWidth="1"/>
    <col min="16126" max="16126" width="13.5" style="103" customWidth="1"/>
    <col min="16127" max="16127" width="7.125" style="103" customWidth="1"/>
    <col min="16128" max="16128" width="5.5" style="103" customWidth="1"/>
    <col min="16129" max="16384" width="9" style="103"/>
  </cols>
  <sheetData>
    <row r="1" spans="1:18" ht="21.75" customHeight="1">
      <c r="A1" s="145" t="s">
        <v>710</v>
      </c>
      <c r="B1" s="145"/>
      <c r="C1" s="146"/>
      <c r="D1" s="104"/>
      <c r="E1" s="104"/>
      <c r="F1" s="104"/>
      <c r="G1" s="100"/>
      <c r="H1" s="100"/>
      <c r="I1" s="122"/>
      <c r="J1" s="104"/>
      <c r="K1" s="104"/>
      <c r="L1" s="104"/>
      <c r="M1" s="100"/>
      <c r="N1" s="100"/>
      <c r="O1" s="123"/>
      <c r="P1" s="104"/>
      <c r="Q1" s="104"/>
      <c r="R1" s="104"/>
    </row>
    <row r="2" spans="1:18">
      <c r="A2" s="143" t="s">
        <v>711</v>
      </c>
      <c r="B2" s="143" t="s">
        <v>712</v>
      </c>
      <c r="C2" s="143" t="s">
        <v>713</v>
      </c>
      <c r="D2" s="143" t="s">
        <v>800</v>
      </c>
      <c r="E2" s="139" t="s">
        <v>801</v>
      </c>
      <c r="F2" s="140"/>
      <c r="G2" s="101" t="s">
        <v>711</v>
      </c>
      <c r="H2" s="101" t="s">
        <v>712</v>
      </c>
      <c r="I2" s="101" t="s">
        <v>713</v>
      </c>
      <c r="J2" s="143" t="s">
        <v>800</v>
      </c>
      <c r="K2" s="139" t="s">
        <v>801</v>
      </c>
      <c r="L2" s="140"/>
      <c r="M2" s="101" t="s">
        <v>711</v>
      </c>
      <c r="N2" s="101" t="s">
        <v>712</v>
      </c>
      <c r="O2" s="101" t="s">
        <v>713</v>
      </c>
      <c r="P2" s="143" t="s">
        <v>800</v>
      </c>
      <c r="Q2" s="139" t="s">
        <v>801</v>
      </c>
      <c r="R2" s="140"/>
    </row>
    <row r="3" spans="1:18">
      <c r="A3" s="144"/>
      <c r="B3" s="144"/>
      <c r="C3" s="144"/>
      <c r="D3" s="144"/>
      <c r="E3" s="105" t="s">
        <v>802</v>
      </c>
      <c r="F3" s="106" t="s">
        <v>803</v>
      </c>
      <c r="G3" s="112"/>
      <c r="H3" s="112"/>
      <c r="I3" s="114"/>
      <c r="J3" s="144"/>
      <c r="K3" s="105" t="s">
        <v>802</v>
      </c>
      <c r="L3" s="106" t="s">
        <v>803</v>
      </c>
      <c r="M3" s="112"/>
      <c r="N3" s="112"/>
      <c r="O3" s="114"/>
      <c r="P3" s="144"/>
      <c r="Q3" s="105" t="s">
        <v>802</v>
      </c>
      <c r="R3" s="106" t="s">
        <v>803</v>
      </c>
    </row>
    <row r="4" spans="1:18" ht="18" customHeight="1">
      <c r="A4" s="129" t="s">
        <v>714</v>
      </c>
      <c r="B4" s="129" t="s">
        <v>715</v>
      </c>
      <c r="C4" s="135" t="s">
        <v>716</v>
      </c>
      <c r="D4" s="137" t="s">
        <v>130</v>
      </c>
      <c r="E4" s="139" t="str">
        <f>IF(D4="〇",'別３-26-1'!O3,"-")</f>
        <v>-</v>
      </c>
      <c r="F4" s="140"/>
      <c r="G4" s="129" t="s">
        <v>717</v>
      </c>
      <c r="H4" s="147" t="s">
        <v>718</v>
      </c>
      <c r="I4" s="135"/>
      <c r="J4" s="137" t="s">
        <v>130</v>
      </c>
      <c r="K4" s="139" t="str">
        <f>IF(J4="〇",'別3-26-12'!O3,"-")</f>
        <v>-</v>
      </c>
      <c r="L4" s="140"/>
      <c r="M4" s="149" t="s">
        <v>719</v>
      </c>
      <c r="N4" s="141" t="s">
        <v>720</v>
      </c>
      <c r="O4" s="135"/>
      <c r="P4" s="137" t="s">
        <v>130</v>
      </c>
      <c r="Q4" s="139" t="str">
        <f>IF(P4="〇",'別3-26-23'!O3,"-")</f>
        <v>-</v>
      </c>
      <c r="R4" s="140"/>
    </row>
    <row r="5" spans="1:18" ht="18" customHeight="1">
      <c r="A5" s="130"/>
      <c r="B5" s="130"/>
      <c r="C5" s="136"/>
      <c r="D5" s="138"/>
      <c r="E5" s="105" t="str">
        <f>IF(E4="-","-",'別３-26-1'!P103)</f>
        <v>-</v>
      </c>
      <c r="F5" s="106" t="str">
        <f>IF(E4="-","-",'別３-26-1'!T103)</f>
        <v>-</v>
      </c>
      <c r="G5" s="130"/>
      <c r="H5" s="148"/>
      <c r="I5" s="136"/>
      <c r="J5" s="138"/>
      <c r="K5" s="105" t="str">
        <f>IF(K4="-","-",'別3-26-12'!P21)</f>
        <v>-</v>
      </c>
      <c r="L5" s="106" t="str">
        <f>IF(K4="-","-",'別3-26-12'!T21)</f>
        <v>-</v>
      </c>
      <c r="M5" s="150"/>
      <c r="N5" s="142"/>
      <c r="O5" s="136"/>
      <c r="P5" s="138"/>
      <c r="Q5" s="105" t="str">
        <f>IF(Q4="-","-",'別3-26-23'!P50)</f>
        <v>-</v>
      </c>
      <c r="R5" s="106" t="str">
        <f>IF(Q4="-","-",'別3-26-23'!T50)</f>
        <v>-</v>
      </c>
    </row>
    <row r="6" spans="1:18" ht="16.5" customHeight="1">
      <c r="A6" s="129" t="s">
        <v>721</v>
      </c>
      <c r="B6" s="129" t="s">
        <v>722</v>
      </c>
      <c r="C6" s="135"/>
      <c r="D6" s="137" t="s">
        <v>130</v>
      </c>
      <c r="E6" s="139" t="str">
        <f>IF(D6="〇",'別3-26-2'!O3,"-")</f>
        <v>-</v>
      </c>
      <c r="F6" s="140"/>
      <c r="G6" s="129" t="s">
        <v>723</v>
      </c>
      <c r="H6" s="141" t="s">
        <v>724</v>
      </c>
      <c r="I6" s="135"/>
      <c r="J6" s="137" t="s">
        <v>130</v>
      </c>
      <c r="K6" s="139" t="str">
        <f>IF(J6="〇",'別3-26-13'!O3,"-")</f>
        <v>-</v>
      </c>
      <c r="L6" s="140"/>
      <c r="M6" s="129" t="s">
        <v>725</v>
      </c>
      <c r="N6" s="133" t="s">
        <v>726</v>
      </c>
      <c r="O6" s="135"/>
      <c r="P6" s="137" t="s">
        <v>130</v>
      </c>
      <c r="Q6" s="139" t="str">
        <f>IF(P6="〇",'別3-26-24'!O3,"-")</f>
        <v>-</v>
      </c>
      <c r="R6" s="140"/>
    </row>
    <row r="7" spans="1:18" ht="16.5" customHeight="1">
      <c r="A7" s="130"/>
      <c r="B7" s="130"/>
      <c r="C7" s="136"/>
      <c r="D7" s="138"/>
      <c r="E7" s="105" t="str">
        <f>IF(E6="-","-",'別3-26-2'!P33)</f>
        <v>-</v>
      </c>
      <c r="F7" s="106" t="str">
        <f>IF(E6="-","-",'別3-26-2'!T33)</f>
        <v>-</v>
      </c>
      <c r="G7" s="130"/>
      <c r="H7" s="142"/>
      <c r="I7" s="136"/>
      <c r="J7" s="138"/>
      <c r="K7" s="105" t="str">
        <f>IF(K6="-","-",'別3-26-13'!P13)</f>
        <v>-</v>
      </c>
      <c r="L7" s="106" t="str">
        <f>IF(K6="-","-",'別3-26-13'!T13)</f>
        <v>-</v>
      </c>
      <c r="M7" s="130"/>
      <c r="N7" s="134"/>
      <c r="O7" s="136"/>
      <c r="P7" s="138"/>
      <c r="Q7" s="105" t="str">
        <f>IF(Q6="-","-",'別3-26-24'!P15)</f>
        <v>-</v>
      </c>
      <c r="R7" s="106" t="str">
        <f>IF(Q6="-","-",'別3-26-24'!T15)</f>
        <v>-</v>
      </c>
    </row>
    <row r="8" spans="1:18" ht="18.75" customHeight="1">
      <c r="A8" s="129" t="s">
        <v>727</v>
      </c>
      <c r="B8" s="129" t="s">
        <v>728</v>
      </c>
      <c r="C8" s="135"/>
      <c r="D8" s="137" t="s">
        <v>130</v>
      </c>
      <c r="E8" s="139" t="str">
        <f>IF(D8="〇",'別3-26-3'!O3,"-")</f>
        <v>-</v>
      </c>
      <c r="F8" s="140"/>
      <c r="G8" s="129" t="s">
        <v>729</v>
      </c>
      <c r="H8" s="133" t="s">
        <v>730</v>
      </c>
      <c r="I8" s="135" t="s">
        <v>731</v>
      </c>
      <c r="J8" s="137" t="s">
        <v>130</v>
      </c>
      <c r="K8" s="139" t="str">
        <f>IF(J8="〇",'別3-26-14'!O3,"-")</f>
        <v>-</v>
      </c>
      <c r="L8" s="140"/>
      <c r="M8" s="129" t="s">
        <v>732</v>
      </c>
      <c r="N8" s="133" t="s">
        <v>733</v>
      </c>
      <c r="O8" s="135" t="s">
        <v>734</v>
      </c>
      <c r="P8" s="137" t="s">
        <v>130</v>
      </c>
      <c r="Q8" s="139" t="str">
        <f>IF(P8="〇",'別3-26-25'!O3,"-")</f>
        <v>-</v>
      </c>
      <c r="R8" s="140"/>
    </row>
    <row r="9" spans="1:18" ht="18.75" customHeight="1">
      <c r="A9" s="130"/>
      <c r="B9" s="130"/>
      <c r="C9" s="136"/>
      <c r="D9" s="138"/>
      <c r="E9" s="105" t="str">
        <f>IF(E8="-","-",'別3-26-3'!P23)</f>
        <v>-</v>
      </c>
      <c r="F9" s="106" t="str">
        <f>IF(E8="-","-",'別3-26-3'!T23)</f>
        <v>-</v>
      </c>
      <c r="G9" s="130"/>
      <c r="H9" s="134"/>
      <c r="I9" s="136"/>
      <c r="J9" s="138"/>
      <c r="K9" s="105" t="str">
        <f>IF(K8="-","-",'別3-26-14'!P50)</f>
        <v>-</v>
      </c>
      <c r="L9" s="106" t="str">
        <f>IF(K8="-","-",'別3-26-14'!T50)</f>
        <v>-</v>
      </c>
      <c r="M9" s="130"/>
      <c r="N9" s="134"/>
      <c r="O9" s="136"/>
      <c r="P9" s="138"/>
      <c r="Q9" s="105" t="str">
        <f>IF(Q8="-","-",'別3-26-25'!P38)</f>
        <v>-</v>
      </c>
      <c r="R9" s="106" t="str">
        <f>IF(Q8="-","-",'別3-26-25'!T38)</f>
        <v>-</v>
      </c>
    </row>
    <row r="10" spans="1:18" ht="21" customHeight="1">
      <c r="A10" s="129" t="s">
        <v>735</v>
      </c>
      <c r="B10" s="129" t="s">
        <v>736</v>
      </c>
      <c r="C10" s="135"/>
      <c r="D10" s="137" t="s">
        <v>130</v>
      </c>
      <c r="E10" s="139" t="str">
        <f>IF(D10="〇",'別3-26-4'!O3,"-")</f>
        <v>-</v>
      </c>
      <c r="F10" s="140"/>
      <c r="G10" s="129" t="s">
        <v>737</v>
      </c>
      <c r="H10" s="133" t="s">
        <v>738</v>
      </c>
      <c r="I10" s="135" t="s">
        <v>739</v>
      </c>
      <c r="J10" s="137" t="s">
        <v>130</v>
      </c>
      <c r="K10" s="139" t="str">
        <f>IF(J10="〇",'別3-26-15'!O3,"-")</f>
        <v>-</v>
      </c>
      <c r="L10" s="140"/>
      <c r="M10" s="129" t="s">
        <v>740</v>
      </c>
      <c r="N10" s="133" t="s">
        <v>741</v>
      </c>
      <c r="O10" s="135" t="s">
        <v>742</v>
      </c>
      <c r="P10" s="137" t="s">
        <v>130</v>
      </c>
      <c r="Q10" s="139" t="str">
        <f>IF(P10="〇",'別3-26-26'!O3,"-")</f>
        <v>-</v>
      </c>
      <c r="R10" s="140"/>
    </row>
    <row r="11" spans="1:18" ht="21" customHeight="1">
      <c r="A11" s="130"/>
      <c r="B11" s="130"/>
      <c r="C11" s="136"/>
      <c r="D11" s="138"/>
      <c r="E11" s="105" t="str">
        <f>IF(E10="-","-",'別3-26-4'!P19)</f>
        <v>-</v>
      </c>
      <c r="F11" s="106" t="str">
        <f>IF(E10="-","-",'別3-26-4'!T19)</f>
        <v>-</v>
      </c>
      <c r="G11" s="130"/>
      <c r="H11" s="134"/>
      <c r="I11" s="136"/>
      <c r="J11" s="138"/>
      <c r="K11" s="105" t="str">
        <f>IF(K10="-","-",'別3-26-15'!P49)</f>
        <v>-</v>
      </c>
      <c r="L11" s="106" t="str">
        <f>IF(K10="-","-",'別3-26-15'!T49)</f>
        <v>-</v>
      </c>
      <c r="M11" s="130"/>
      <c r="N11" s="134"/>
      <c r="O11" s="136"/>
      <c r="P11" s="138"/>
      <c r="Q11" s="105" t="str">
        <f>IF(Q10="-","-",'別3-26-26'!P56)</f>
        <v>-</v>
      </c>
      <c r="R11" s="106" t="str">
        <f>IF(Q10="-","-",'別3-26-26'!T56)</f>
        <v>-</v>
      </c>
    </row>
    <row r="12" spans="1:18" ht="21" customHeight="1">
      <c r="A12" s="129" t="s">
        <v>743</v>
      </c>
      <c r="B12" s="129" t="s">
        <v>744</v>
      </c>
      <c r="C12" s="131" t="s">
        <v>745</v>
      </c>
      <c r="D12" s="137" t="s">
        <v>130</v>
      </c>
      <c r="E12" s="139" t="str">
        <f>IF(D12="〇",'別3-26-5'!O3,"-")</f>
        <v>-</v>
      </c>
      <c r="F12" s="140"/>
      <c r="G12" s="129" t="s">
        <v>746</v>
      </c>
      <c r="H12" s="133" t="s">
        <v>747</v>
      </c>
      <c r="I12" s="135" t="s">
        <v>748</v>
      </c>
      <c r="J12" s="137" t="s">
        <v>130</v>
      </c>
      <c r="K12" s="139" t="str">
        <f>IF(J12="〇",'別3-26-16'!O3,"-")</f>
        <v>-</v>
      </c>
      <c r="L12" s="140"/>
      <c r="M12" s="129" t="s">
        <v>749</v>
      </c>
      <c r="N12" s="133" t="s">
        <v>750</v>
      </c>
      <c r="O12" s="135"/>
      <c r="P12" s="137" t="s">
        <v>130</v>
      </c>
      <c r="Q12" s="139" t="str">
        <f>IF(P12="〇",'別3-26-27'!O3,"-")</f>
        <v>-</v>
      </c>
      <c r="R12" s="140"/>
    </row>
    <row r="13" spans="1:18" ht="21" customHeight="1">
      <c r="A13" s="130"/>
      <c r="B13" s="130"/>
      <c r="C13" s="132"/>
      <c r="D13" s="138"/>
      <c r="E13" s="105" t="str">
        <f>IF(E12="-","-",'別3-26-5'!P51)</f>
        <v>-</v>
      </c>
      <c r="F13" s="106" t="str">
        <f>IF(E12="-","-",'別3-26-5'!T51)</f>
        <v>-</v>
      </c>
      <c r="G13" s="130"/>
      <c r="H13" s="134"/>
      <c r="I13" s="136"/>
      <c r="J13" s="138"/>
      <c r="K13" s="105" t="str">
        <f>IF(K12="-","-",'別3-26-16'!P71)</f>
        <v>-</v>
      </c>
      <c r="L13" s="106" t="str">
        <f>IF(K12="-","-",'別3-26-16'!T71)</f>
        <v>-</v>
      </c>
      <c r="M13" s="130"/>
      <c r="N13" s="134"/>
      <c r="O13" s="136"/>
      <c r="P13" s="138"/>
      <c r="Q13" s="105" t="str">
        <f>IF(Q12="-","-",'別3-26-27'!P23)</f>
        <v>-</v>
      </c>
      <c r="R13" s="106" t="str">
        <f>IF(Q12="-","-",'別3-26-27'!T23)</f>
        <v>-</v>
      </c>
    </row>
    <row r="14" spans="1:18" ht="21" customHeight="1">
      <c r="A14" s="129" t="s">
        <v>751</v>
      </c>
      <c r="B14" s="129" t="s">
        <v>752</v>
      </c>
      <c r="C14" s="135" t="s">
        <v>753</v>
      </c>
      <c r="D14" s="137" t="s">
        <v>130</v>
      </c>
      <c r="E14" s="139" t="str">
        <f>IF(D14="〇",'別3-26-6'!O3,"-")</f>
        <v>-</v>
      </c>
      <c r="F14" s="140"/>
      <c r="G14" s="129" t="s">
        <v>754</v>
      </c>
      <c r="H14" s="133" t="s">
        <v>755</v>
      </c>
      <c r="I14" s="135"/>
      <c r="J14" s="137" t="s">
        <v>130</v>
      </c>
      <c r="K14" s="139" t="str">
        <f>IF(J14="〇",'別3-26-17'!O3,"-")</f>
        <v>-</v>
      </c>
      <c r="L14" s="140"/>
      <c r="M14" s="129" t="s">
        <v>756</v>
      </c>
      <c r="N14" s="133" t="s">
        <v>757</v>
      </c>
      <c r="O14" s="135"/>
      <c r="P14" s="137" t="s">
        <v>130</v>
      </c>
      <c r="Q14" s="139" t="str">
        <f>IF(P14="〇",'別3-26-28'!O3,"-")</f>
        <v>-</v>
      </c>
      <c r="R14" s="140"/>
    </row>
    <row r="15" spans="1:18" ht="21" customHeight="1">
      <c r="A15" s="130"/>
      <c r="B15" s="130"/>
      <c r="C15" s="136"/>
      <c r="D15" s="138"/>
      <c r="E15" s="105" t="str">
        <f>IF(E14="-","-",'別3-26-6'!P32)</f>
        <v>-</v>
      </c>
      <c r="F15" s="106" t="str">
        <f>IF(E14="-","-",'別3-26-6'!T32)</f>
        <v>-</v>
      </c>
      <c r="G15" s="130"/>
      <c r="H15" s="134"/>
      <c r="I15" s="136"/>
      <c r="J15" s="138"/>
      <c r="K15" s="105" t="str">
        <f>IF(K14="-","-",'別3-26-17'!P15)</f>
        <v>-</v>
      </c>
      <c r="L15" s="106" t="str">
        <f>IF(K14="-","-",'別3-26-17'!T15)</f>
        <v>-</v>
      </c>
      <c r="M15" s="130"/>
      <c r="N15" s="134"/>
      <c r="O15" s="136"/>
      <c r="P15" s="138"/>
      <c r="Q15" s="105" t="str">
        <f>IF(Q14="-","-",'別3-26-28'!P16)</f>
        <v>-</v>
      </c>
      <c r="R15" s="106" t="str">
        <f>IF(Q14="-","-",'別3-26-28'!T16)</f>
        <v>-</v>
      </c>
    </row>
    <row r="16" spans="1:18" ht="20.25" customHeight="1">
      <c r="A16" s="129" t="s">
        <v>758</v>
      </c>
      <c r="B16" s="129" t="s">
        <v>759</v>
      </c>
      <c r="C16" s="135" t="s">
        <v>760</v>
      </c>
      <c r="D16" s="137" t="s">
        <v>130</v>
      </c>
      <c r="E16" s="139" t="str">
        <f>IF(D16="〇",'別3-26-7'!O3,"-")</f>
        <v>-</v>
      </c>
      <c r="F16" s="140"/>
      <c r="G16" s="129" t="s">
        <v>761</v>
      </c>
      <c r="H16" s="133" t="s">
        <v>762</v>
      </c>
      <c r="I16" s="135" t="s">
        <v>763</v>
      </c>
      <c r="J16" s="137" t="s">
        <v>130</v>
      </c>
      <c r="K16" s="139" t="str">
        <f>IF(J16="〇",'別3-26-18'!O3,"-")</f>
        <v>-</v>
      </c>
      <c r="L16" s="140"/>
      <c r="M16" s="129" t="s">
        <v>764</v>
      </c>
      <c r="N16" s="133" t="s">
        <v>765</v>
      </c>
      <c r="O16" s="135"/>
      <c r="P16" s="137" t="s">
        <v>130</v>
      </c>
      <c r="Q16" s="139" t="str">
        <f>IF(P16="〇",'別3-26-29'!O3,"-")</f>
        <v>-</v>
      </c>
      <c r="R16" s="140"/>
    </row>
    <row r="17" spans="1:18" ht="20.25" customHeight="1">
      <c r="A17" s="130"/>
      <c r="B17" s="130"/>
      <c r="C17" s="136"/>
      <c r="D17" s="138"/>
      <c r="E17" s="105" t="str">
        <f>IF(E16="-","-",'別3-26-7'!P53)</f>
        <v>-</v>
      </c>
      <c r="F17" s="106" t="str">
        <f>IF(E16="-","-",'別3-26-7'!T53)</f>
        <v>-</v>
      </c>
      <c r="G17" s="130"/>
      <c r="H17" s="134"/>
      <c r="I17" s="136"/>
      <c r="J17" s="138"/>
      <c r="K17" s="105" t="str">
        <f>IF(K16="-","-",'別3-26-18'!P36)</f>
        <v>-</v>
      </c>
      <c r="L17" s="106" t="str">
        <f>IF(K16="-","-",'別3-26-18'!T36)</f>
        <v>-</v>
      </c>
      <c r="M17" s="130"/>
      <c r="N17" s="134"/>
      <c r="O17" s="136"/>
      <c r="P17" s="138"/>
      <c r="Q17" s="105" t="str">
        <f>IF(Q16="-","-",'別3-26-29'!P19)</f>
        <v>-</v>
      </c>
      <c r="R17" s="106" t="str">
        <f>IF(Q16="-","-",'別3-26-29'!T19)</f>
        <v>-</v>
      </c>
    </row>
    <row r="18" spans="1:18" ht="20.25" customHeight="1">
      <c r="A18" s="129" t="s">
        <v>766</v>
      </c>
      <c r="B18" s="129" t="s">
        <v>767</v>
      </c>
      <c r="C18" s="135" t="s">
        <v>768</v>
      </c>
      <c r="D18" s="137" t="s">
        <v>130</v>
      </c>
      <c r="E18" s="139" t="str">
        <f>IF(D18="〇",'別3-26-8'!O3,"-")</f>
        <v>-</v>
      </c>
      <c r="F18" s="140"/>
      <c r="G18" s="129" t="s">
        <v>769</v>
      </c>
      <c r="H18" s="133" t="s">
        <v>810</v>
      </c>
      <c r="I18" s="135" t="s">
        <v>770</v>
      </c>
      <c r="J18" s="137" t="s">
        <v>130</v>
      </c>
      <c r="K18" s="139" t="str">
        <f>IF(J18="〇",'別3-26-19'!O3,"-")</f>
        <v>-</v>
      </c>
      <c r="L18" s="140"/>
      <c r="M18" s="129" t="s">
        <v>771</v>
      </c>
      <c r="N18" s="133" t="s">
        <v>772</v>
      </c>
      <c r="O18" s="135"/>
      <c r="P18" s="137" t="s">
        <v>130</v>
      </c>
      <c r="Q18" s="139" t="str">
        <f>IF(P18="〇",'別3-26-30'!O3,"-")</f>
        <v>-</v>
      </c>
      <c r="R18" s="140"/>
    </row>
    <row r="19" spans="1:18" ht="20.25" customHeight="1">
      <c r="A19" s="130"/>
      <c r="B19" s="130"/>
      <c r="C19" s="136"/>
      <c r="D19" s="138"/>
      <c r="E19" s="105" t="str">
        <f>IF(E18="-","-",'別3-26-8'!P33)</f>
        <v>-</v>
      </c>
      <c r="F19" s="106" t="str">
        <f>IF(E18="-","-",'別3-26-8'!T33)</f>
        <v>-</v>
      </c>
      <c r="G19" s="130"/>
      <c r="H19" s="134"/>
      <c r="I19" s="136"/>
      <c r="J19" s="138"/>
      <c r="K19" s="105" t="str">
        <f>IF(K18="-","-",'別3-26-19'!P54)</f>
        <v>-</v>
      </c>
      <c r="L19" s="106" t="str">
        <f>IF(K18="-","-",'別3-26-19'!T54)</f>
        <v>-</v>
      </c>
      <c r="M19" s="130"/>
      <c r="N19" s="134"/>
      <c r="O19" s="136"/>
      <c r="P19" s="138"/>
      <c r="Q19" s="105" t="str">
        <f>IF(Q18="-","-",'別3-26-30'!P17)</f>
        <v>-</v>
      </c>
      <c r="R19" s="106" t="str">
        <f>IF(Q18="-","-",'別3-26-30'!T17)</f>
        <v>-</v>
      </c>
    </row>
    <row r="20" spans="1:18" ht="20.25" customHeight="1">
      <c r="A20" s="129" t="s">
        <v>773</v>
      </c>
      <c r="B20" s="129" t="s">
        <v>774</v>
      </c>
      <c r="C20" s="131"/>
      <c r="D20" s="137" t="s">
        <v>130</v>
      </c>
      <c r="E20" s="139" t="str">
        <f>IF(D20="〇",'別3-26-9'!O3,"-")</f>
        <v>-</v>
      </c>
      <c r="F20" s="140"/>
      <c r="G20" s="129" t="s">
        <v>775</v>
      </c>
      <c r="H20" s="133" t="s">
        <v>776</v>
      </c>
      <c r="I20" s="135" t="s">
        <v>777</v>
      </c>
      <c r="J20" s="137" t="s">
        <v>130</v>
      </c>
      <c r="K20" s="139" t="str">
        <f>IF(J20="〇",'別3-26-20'!O3,"-")</f>
        <v>-</v>
      </c>
      <c r="L20" s="140"/>
      <c r="M20" s="129" t="s">
        <v>778</v>
      </c>
      <c r="N20" s="133" t="s">
        <v>779</v>
      </c>
      <c r="O20" s="135" t="s">
        <v>780</v>
      </c>
      <c r="P20" s="137" t="s">
        <v>130</v>
      </c>
      <c r="Q20" s="139" t="str">
        <f>IF(P20="〇",'別3-26-31'!O3,"-")</f>
        <v>-</v>
      </c>
      <c r="R20" s="140"/>
    </row>
    <row r="21" spans="1:18" ht="20.25" customHeight="1">
      <c r="A21" s="130"/>
      <c r="B21" s="130"/>
      <c r="C21" s="132"/>
      <c r="D21" s="138"/>
      <c r="E21" s="105" t="str">
        <f>IF(E20="-","-",'別3-26-9'!P18)</f>
        <v>-</v>
      </c>
      <c r="F21" s="106" t="str">
        <f>IF(E20="-","-",'別3-26-9'!T18)</f>
        <v>-</v>
      </c>
      <c r="G21" s="130"/>
      <c r="H21" s="134"/>
      <c r="I21" s="136"/>
      <c r="J21" s="138"/>
      <c r="K21" s="105" t="str">
        <f>IF(K20="-","-",'別3-26-20'!P38)</f>
        <v>-</v>
      </c>
      <c r="L21" s="106" t="str">
        <f>IF(K20="-","-",'別3-26-20'!T38)</f>
        <v>-</v>
      </c>
      <c r="M21" s="130"/>
      <c r="N21" s="134"/>
      <c r="O21" s="136"/>
      <c r="P21" s="138"/>
      <c r="Q21" s="105" t="str">
        <f>IF(Q20="-","-",'別3-26-31'!P24)</f>
        <v>-</v>
      </c>
      <c r="R21" s="106" t="str">
        <f>IF(Q20="-","-",'別3-26-31'!T24)</f>
        <v>-</v>
      </c>
    </row>
    <row r="22" spans="1:18" ht="21" customHeight="1">
      <c r="A22" s="129" t="s">
        <v>781</v>
      </c>
      <c r="B22" s="149" t="s">
        <v>782</v>
      </c>
      <c r="C22" s="135" t="s">
        <v>783</v>
      </c>
      <c r="D22" s="137" t="s">
        <v>130</v>
      </c>
      <c r="E22" s="139" t="str">
        <f>IF(D22="〇",'別3-26-10'!O3,"-")</f>
        <v>-</v>
      </c>
      <c r="F22" s="140"/>
      <c r="G22" s="129" t="s">
        <v>784</v>
      </c>
      <c r="H22" s="133" t="s">
        <v>785</v>
      </c>
      <c r="I22" s="135"/>
      <c r="J22" s="137" t="s">
        <v>130</v>
      </c>
      <c r="K22" s="139" t="str">
        <f>IF(J22="〇",'別3-26-21'!O3,"-")</f>
        <v>-</v>
      </c>
      <c r="L22" s="140"/>
      <c r="M22" s="129" t="s">
        <v>786</v>
      </c>
      <c r="N22" s="133" t="s">
        <v>787</v>
      </c>
      <c r="O22" s="135"/>
      <c r="P22" s="137" t="s">
        <v>130</v>
      </c>
      <c r="Q22" s="139" t="str">
        <f>IF(P22="〇",'別3-26-32'!O3,"-")</f>
        <v>-</v>
      </c>
      <c r="R22" s="140"/>
    </row>
    <row r="23" spans="1:18" ht="21" customHeight="1">
      <c r="A23" s="130"/>
      <c r="B23" s="150"/>
      <c r="C23" s="136"/>
      <c r="D23" s="138"/>
      <c r="E23" s="105" t="str">
        <f>IF(E22="-","-",'別3-26-10'!P59)</f>
        <v>-</v>
      </c>
      <c r="F23" s="106" t="str">
        <f>IF(E22="-","-",'別3-26-10'!T59)</f>
        <v>-</v>
      </c>
      <c r="G23" s="130"/>
      <c r="H23" s="134"/>
      <c r="I23" s="136"/>
      <c r="J23" s="138"/>
      <c r="K23" s="105" t="str">
        <f>IF(K22="-","-",'別3-26-21'!P17)</f>
        <v>-</v>
      </c>
      <c r="L23" s="106" t="str">
        <f>IF(K22="-","-",'別3-26-21'!T17)</f>
        <v>-</v>
      </c>
      <c r="M23" s="130"/>
      <c r="N23" s="134"/>
      <c r="O23" s="136"/>
      <c r="P23" s="138"/>
      <c r="Q23" s="105" t="str">
        <f>IF(Q22="-","-",'別3-26-32'!P46)</f>
        <v>-</v>
      </c>
      <c r="R23" s="106" t="str">
        <f>IF(Q22="-","-",'別3-26-32'!T46)</f>
        <v>-</v>
      </c>
    </row>
    <row r="24" spans="1:18" ht="28.5" customHeight="1">
      <c r="A24" s="129" t="s">
        <v>788</v>
      </c>
      <c r="B24" s="129" t="s">
        <v>789</v>
      </c>
      <c r="C24" s="131" t="s">
        <v>790</v>
      </c>
      <c r="D24" s="137" t="s">
        <v>130</v>
      </c>
      <c r="E24" s="139" t="str">
        <f>IF(D24="〇",'別3-26-11'!O3,"-")</f>
        <v>-</v>
      </c>
      <c r="F24" s="140"/>
      <c r="G24" s="129" t="s">
        <v>791</v>
      </c>
      <c r="H24" s="133" t="s">
        <v>792</v>
      </c>
      <c r="I24" s="135"/>
      <c r="J24" s="137" t="s">
        <v>130</v>
      </c>
      <c r="K24" s="139" t="str">
        <f>IF(J24="〇",'別3-26-22'!O3,"-")</f>
        <v>-</v>
      </c>
      <c r="L24" s="140"/>
      <c r="M24" s="129" t="s">
        <v>793</v>
      </c>
      <c r="N24" s="133" t="s">
        <v>794</v>
      </c>
      <c r="O24" s="135"/>
      <c r="P24" s="137" t="s">
        <v>130</v>
      </c>
      <c r="Q24" s="139" t="str">
        <f>IF(P24="〇",'別3-26-33'!O3,"-")</f>
        <v>-</v>
      </c>
      <c r="R24" s="140"/>
    </row>
    <row r="25" spans="1:18" ht="28.5" customHeight="1">
      <c r="A25" s="130"/>
      <c r="B25" s="130"/>
      <c r="C25" s="132"/>
      <c r="D25" s="138"/>
      <c r="E25" s="105" t="str">
        <f>IF(E24="-","-",'別3-26-11'!P57)</f>
        <v>-</v>
      </c>
      <c r="F25" s="106" t="str">
        <f>IF(E24="-","-",'別3-26-11'!T57)</f>
        <v>-</v>
      </c>
      <c r="G25" s="130"/>
      <c r="H25" s="134"/>
      <c r="I25" s="136"/>
      <c r="J25" s="138"/>
      <c r="K25" s="105" t="str">
        <f>IF(K24="-","-",'別3-26-22'!P22)</f>
        <v>-</v>
      </c>
      <c r="L25" s="106" t="str">
        <f>IF(K24="-","-",'別3-26-22'!T22)</f>
        <v>-</v>
      </c>
      <c r="M25" s="130"/>
      <c r="N25" s="134"/>
      <c r="O25" s="136"/>
      <c r="P25" s="138"/>
      <c r="Q25" s="105" t="str">
        <f>IF(Q24="-","-",'別3-26-33'!P35)</f>
        <v>-</v>
      </c>
      <c r="R25" s="106" t="str">
        <f>IF(Q24="-","-",'別3-26-33'!T35)</f>
        <v>-</v>
      </c>
    </row>
    <row r="26" spans="1:18">
      <c r="A26" s="102" t="s">
        <v>795</v>
      </c>
      <c r="B26" s="102"/>
      <c r="C26" s="120"/>
      <c r="D26" s="102"/>
      <c r="E26" s="102"/>
      <c r="F26" s="102"/>
      <c r="G26" s="102"/>
      <c r="H26" s="102"/>
      <c r="I26" s="120"/>
      <c r="J26" s="102"/>
      <c r="K26" s="102"/>
      <c r="L26" s="102"/>
      <c r="M26" s="102"/>
      <c r="N26" s="102"/>
      <c r="O26" s="120"/>
      <c r="P26" s="102"/>
      <c r="Q26" s="102"/>
      <c r="R26" s="102"/>
    </row>
    <row r="27" spans="1:18">
      <c r="A27" s="102" t="s">
        <v>796</v>
      </c>
      <c r="B27" s="102"/>
      <c r="C27" s="120"/>
      <c r="D27" s="102"/>
      <c r="E27" s="102"/>
      <c r="F27" s="102"/>
      <c r="G27" s="102"/>
      <c r="H27" s="102"/>
      <c r="I27" s="120"/>
      <c r="J27" s="102"/>
      <c r="K27" s="102"/>
      <c r="L27" s="151" t="s">
        <v>812</v>
      </c>
      <c r="M27" s="152"/>
      <c r="N27" s="153"/>
      <c r="O27" s="128">
        <f>COUNTIF(J4:J25,"〇")+COUNTIF(P4:P25,"〇")+COUNTIF(D4:D25,"〇")</f>
        <v>0</v>
      </c>
      <c r="P27" s="102"/>
      <c r="Q27" s="155" t="s">
        <v>811</v>
      </c>
      <c r="R27" s="156"/>
    </row>
    <row r="28" spans="1:18">
      <c r="A28" s="102" t="s">
        <v>797</v>
      </c>
      <c r="B28" s="102"/>
      <c r="C28" s="120"/>
      <c r="D28" s="102"/>
      <c r="E28" s="102"/>
      <c r="F28" s="102"/>
      <c r="G28" s="102"/>
      <c r="H28" s="102"/>
      <c r="I28" s="120"/>
      <c r="J28" s="102"/>
      <c r="K28" s="102"/>
      <c r="L28" s="102"/>
      <c r="M28" s="102"/>
      <c r="N28" s="102"/>
      <c r="O28" s="120"/>
      <c r="P28" s="102"/>
      <c r="Q28" s="124" t="s">
        <v>802</v>
      </c>
      <c r="R28" s="125" t="s">
        <v>803</v>
      </c>
    </row>
    <row r="29" spans="1:18">
      <c r="A29" s="102" t="s">
        <v>798</v>
      </c>
      <c r="B29" s="102"/>
      <c r="C29" s="120"/>
      <c r="D29" s="102"/>
      <c r="E29" s="102"/>
      <c r="F29" s="102"/>
      <c r="G29" s="102"/>
      <c r="H29" s="102"/>
      <c r="I29" s="120"/>
      <c r="J29" s="102"/>
      <c r="K29" s="102"/>
      <c r="L29" s="102"/>
      <c r="M29" s="102" t="e">
        <f>IF(O27&gt;3,"主たる工種の選択数は最大３工種まで","評価値 = ( "&amp;TEXT(Q29,0)&amp;"  ) / ( "&amp;TEXT(Q29,0)&amp;" +  "&amp;TEXT(R29,0)&amp;" ) = "&amp;TEXT(ROUND((Q29)/(Q29+R29)*100,0),0)&amp;" ％")</f>
        <v>#DIV/0!</v>
      </c>
      <c r="N29" s="102"/>
      <c r="O29" s="120"/>
      <c r="P29" s="102"/>
      <c r="Q29" s="126">
        <f>IF($O$27&gt;3,"-",SUM(E5,E7,E9,E11,E13,E15,E17,E19,E21,E23,E25,K5,K7,K9,K11,K13,K15,K17,K19,K21,K23,K25,Q5,Q7,Q9,Q11,Q13,Q15,Q17,Q19,Q21,Q23,Q25))</f>
        <v>0</v>
      </c>
      <c r="R29" s="127">
        <f>IF($O$27&gt;3,"-",SUM(F5,F7,F9,F11,F13,F15,F17,F19,F21,F23,F25,L5,L7,L9,L11,L13,L15,L17,L19,L21,L23,L25,R5,R7,R9,R11,R13,R15,R17,R19,R21,R23,R25))</f>
        <v>0</v>
      </c>
    </row>
    <row r="30" spans="1:18">
      <c r="A30" s="102" t="s">
        <v>799</v>
      </c>
      <c r="B30" s="102"/>
      <c r="C30" s="120"/>
      <c r="D30" s="102"/>
      <c r="E30" s="102"/>
      <c r="F30" s="102"/>
      <c r="G30" s="102"/>
      <c r="H30" s="102"/>
      <c r="I30" s="120"/>
      <c r="J30" s="102"/>
      <c r="K30" s="102"/>
      <c r="L30" s="102"/>
      <c r="M30" s="102"/>
      <c r="N30" s="102"/>
      <c r="O30" s="120"/>
      <c r="P30" s="102"/>
      <c r="Q30" s="154" t="e">
        <f>ROUND((Q29)/(Q29+R29)*100,0)</f>
        <v>#DIV/0!</v>
      </c>
      <c r="R30" s="154"/>
    </row>
    <row r="31" spans="1:18">
      <c r="A31" s="102"/>
      <c r="B31" s="102"/>
      <c r="C31" s="120"/>
      <c r="D31" s="102"/>
      <c r="E31" s="102"/>
      <c r="F31" s="102"/>
      <c r="G31" s="102"/>
      <c r="H31" s="102"/>
      <c r="I31" s="120"/>
      <c r="J31" s="102"/>
      <c r="K31" s="102"/>
      <c r="L31" s="154" t="s">
        <v>813</v>
      </c>
      <c r="M31" s="154"/>
      <c r="N31" s="128" t="e">
        <f>IF(O27&gt;3,"-",IF(Q30&lt;60,"d",IF(Q30&lt;80,"c",IF(Q30&lt;90,"b","a"))))</f>
        <v>#DIV/0!</v>
      </c>
      <c r="O31" s="120"/>
      <c r="P31" s="102"/>
      <c r="Q31" s="102"/>
      <c r="R31" s="102"/>
    </row>
  </sheetData>
  <mergeCells count="179">
    <mergeCell ref="L27:N27"/>
    <mergeCell ref="L31:M31"/>
    <mergeCell ref="Q20:R20"/>
    <mergeCell ref="P22:P23"/>
    <mergeCell ref="Q22:R22"/>
    <mergeCell ref="P24:P25"/>
    <mergeCell ref="Q24:R24"/>
    <mergeCell ref="H24:H25"/>
    <mergeCell ref="I24:I25"/>
    <mergeCell ref="O24:O25"/>
    <mergeCell ref="N24:N25"/>
    <mergeCell ref="M24:M25"/>
    <mergeCell ref="J24:J25"/>
    <mergeCell ref="K24:L24"/>
    <mergeCell ref="I22:I23"/>
    <mergeCell ref="O22:O23"/>
    <mergeCell ref="N22:N23"/>
    <mergeCell ref="M22:M23"/>
    <mergeCell ref="H22:H23"/>
    <mergeCell ref="J22:J23"/>
    <mergeCell ref="K22:L22"/>
    <mergeCell ref="Q27:R27"/>
    <mergeCell ref="Q30:R30"/>
    <mergeCell ref="P20:P21"/>
    <mergeCell ref="B22:B23"/>
    <mergeCell ref="A22:A23"/>
    <mergeCell ref="A24:A25"/>
    <mergeCell ref="B24:B25"/>
    <mergeCell ref="C24:C25"/>
    <mergeCell ref="G24:G25"/>
    <mergeCell ref="D22:D23"/>
    <mergeCell ref="E22:F22"/>
    <mergeCell ref="D24:D25"/>
    <mergeCell ref="E24:F24"/>
    <mergeCell ref="O20:O21"/>
    <mergeCell ref="N20:N21"/>
    <mergeCell ref="M20:M21"/>
    <mergeCell ref="D20:D21"/>
    <mergeCell ref="E20:F20"/>
    <mergeCell ref="J20:J21"/>
    <mergeCell ref="K20:L20"/>
    <mergeCell ref="G22:G23"/>
    <mergeCell ref="C22:C23"/>
    <mergeCell ref="I18:I19"/>
    <mergeCell ref="M18:M19"/>
    <mergeCell ref="N18:N19"/>
    <mergeCell ref="I20:I21"/>
    <mergeCell ref="H20:H21"/>
    <mergeCell ref="J18:J19"/>
    <mergeCell ref="K18:L18"/>
    <mergeCell ref="A18:A19"/>
    <mergeCell ref="B18:B19"/>
    <mergeCell ref="C18:C19"/>
    <mergeCell ref="G18:G19"/>
    <mergeCell ref="H18:H19"/>
    <mergeCell ref="D18:D19"/>
    <mergeCell ref="E18:F18"/>
    <mergeCell ref="G20:G21"/>
    <mergeCell ref="C20:C21"/>
    <mergeCell ref="B20:B21"/>
    <mergeCell ref="A20:A21"/>
    <mergeCell ref="I14:I15"/>
    <mergeCell ref="O14:O15"/>
    <mergeCell ref="A16:A17"/>
    <mergeCell ref="B16:B17"/>
    <mergeCell ref="C16:C17"/>
    <mergeCell ref="G16:G17"/>
    <mergeCell ref="H16:H17"/>
    <mergeCell ref="I16:I17"/>
    <mergeCell ref="M16:M17"/>
    <mergeCell ref="N16:N17"/>
    <mergeCell ref="D16:D17"/>
    <mergeCell ref="E16:F16"/>
    <mergeCell ref="J16:J17"/>
    <mergeCell ref="K16:L16"/>
    <mergeCell ref="O16:O17"/>
    <mergeCell ref="A14:A15"/>
    <mergeCell ref="B14:B15"/>
    <mergeCell ref="C14:C15"/>
    <mergeCell ref="G14:G15"/>
    <mergeCell ref="H14:H15"/>
    <mergeCell ref="D14:D15"/>
    <mergeCell ref="E14:F14"/>
    <mergeCell ref="J14:J15"/>
    <mergeCell ref="K14:L14"/>
    <mergeCell ref="M14:M15"/>
    <mergeCell ref="N14:N15"/>
    <mergeCell ref="P14:P15"/>
    <mergeCell ref="Q14:R14"/>
    <mergeCell ref="O18:O19"/>
    <mergeCell ref="P16:P17"/>
    <mergeCell ref="Q16:R16"/>
    <mergeCell ref="P18:P19"/>
    <mergeCell ref="Q18:R18"/>
    <mergeCell ref="P8:P9"/>
    <mergeCell ref="Q8:R8"/>
    <mergeCell ref="P10:P11"/>
    <mergeCell ref="Q10:R10"/>
    <mergeCell ref="P12:P13"/>
    <mergeCell ref="Q12:R12"/>
    <mergeCell ref="P2:P3"/>
    <mergeCell ref="Q2:R2"/>
    <mergeCell ref="P4:P5"/>
    <mergeCell ref="Q4:R4"/>
    <mergeCell ref="P6:P7"/>
    <mergeCell ref="Q6:R6"/>
    <mergeCell ref="J2:J3"/>
    <mergeCell ref="K2:L2"/>
    <mergeCell ref="J4:J5"/>
    <mergeCell ref="K4:L4"/>
    <mergeCell ref="J6:J7"/>
    <mergeCell ref="K6:L6"/>
    <mergeCell ref="O4:O5"/>
    <mergeCell ref="A1:C1"/>
    <mergeCell ref="A4:A5"/>
    <mergeCell ref="B4:B5"/>
    <mergeCell ref="C4:C5"/>
    <mergeCell ref="G4:G5"/>
    <mergeCell ref="H4:H5"/>
    <mergeCell ref="A2:A3"/>
    <mergeCell ref="B2:B3"/>
    <mergeCell ref="C2:C3"/>
    <mergeCell ref="D2:D3"/>
    <mergeCell ref="I4:I5"/>
    <mergeCell ref="E4:F4"/>
    <mergeCell ref="D4:D5"/>
    <mergeCell ref="M4:M5"/>
    <mergeCell ref="N4:N5"/>
    <mergeCell ref="E2:F2"/>
    <mergeCell ref="A6:A7"/>
    <mergeCell ref="B6:B7"/>
    <mergeCell ref="C6:C7"/>
    <mergeCell ref="G6:G7"/>
    <mergeCell ref="I6:I7"/>
    <mergeCell ref="M6:M7"/>
    <mergeCell ref="N6:N7"/>
    <mergeCell ref="O6:O7"/>
    <mergeCell ref="D6:D7"/>
    <mergeCell ref="E6:F6"/>
    <mergeCell ref="H6:H7"/>
    <mergeCell ref="A8:A9"/>
    <mergeCell ref="B8:B9"/>
    <mergeCell ref="C8:C9"/>
    <mergeCell ref="G8:G9"/>
    <mergeCell ref="H8:H9"/>
    <mergeCell ref="A10:A11"/>
    <mergeCell ref="B10:B11"/>
    <mergeCell ref="C10:C11"/>
    <mergeCell ref="G10:G11"/>
    <mergeCell ref="H10:H11"/>
    <mergeCell ref="M8:M9"/>
    <mergeCell ref="N8:N9"/>
    <mergeCell ref="O8:O9"/>
    <mergeCell ref="D8:D9"/>
    <mergeCell ref="E8:F8"/>
    <mergeCell ref="I8:I9"/>
    <mergeCell ref="J8:J9"/>
    <mergeCell ref="K8:L8"/>
    <mergeCell ref="I10:I11"/>
    <mergeCell ref="M10:M11"/>
    <mergeCell ref="N10:N11"/>
    <mergeCell ref="O10:O11"/>
    <mergeCell ref="D10:D11"/>
    <mergeCell ref="E10:F10"/>
    <mergeCell ref="J10:J11"/>
    <mergeCell ref="K10:L10"/>
    <mergeCell ref="A12:A13"/>
    <mergeCell ref="B12:B13"/>
    <mergeCell ref="C12:C13"/>
    <mergeCell ref="G12:G13"/>
    <mergeCell ref="H12:H13"/>
    <mergeCell ref="M12:M13"/>
    <mergeCell ref="N12:N13"/>
    <mergeCell ref="O12:O13"/>
    <mergeCell ref="D12:D13"/>
    <mergeCell ref="E12:F12"/>
    <mergeCell ref="I12:I13"/>
    <mergeCell ref="J12:J13"/>
    <mergeCell ref="K12:L12"/>
  </mergeCells>
  <phoneticPr fontId="2"/>
  <dataValidations count="1">
    <dataValidation type="list" allowBlank="1" showInputMessage="1" showErrorMessage="1" sqref="D4:D25 J4:J25 P4:P25">
      <formula1>"・,〇"</formula1>
    </dataValidation>
  </dataValidations>
  <pageMargins left="0.78740157480314965" right="0.15748031496062992" top="0.39370078740157483" bottom="0.19685039370078741" header="0.43307086614173229" footer="0.27559055118110237"/>
  <pageSetup paperSize="9" scale="8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1"/>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43</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IF(OR(L4="〇",L8="〇"),"e",IF(OR(J4="〇",J8="〇"),"d",X18))</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126</v>
      </c>
      <c r="C4" s="22"/>
      <c r="D4" s="42"/>
      <c r="E4" s="9" t="s">
        <v>90</v>
      </c>
      <c r="F4" s="9"/>
      <c r="G4" s="9"/>
      <c r="H4" s="9"/>
      <c r="I4" s="9"/>
      <c r="J4" s="116"/>
      <c r="K4" s="168"/>
      <c r="L4" s="35" t="s">
        <v>130</v>
      </c>
      <c r="M4" s="168" t="s">
        <v>131</v>
      </c>
    </row>
    <row r="5" spans="1:22">
      <c r="A5" s="165"/>
      <c r="B5" s="167"/>
      <c r="C5" s="17"/>
      <c r="D5" s="25"/>
      <c r="E5" s="53" t="s">
        <v>14</v>
      </c>
      <c r="F5" s="7"/>
      <c r="G5" s="7"/>
      <c r="H5" s="7"/>
      <c r="I5" s="10"/>
      <c r="J5" s="109"/>
      <c r="K5" s="169"/>
      <c r="L5" s="12"/>
      <c r="M5" s="169"/>
    </row>
    <row r="6" spans="1:22" ht="13.5" customHeight="1">
      <c r="A6" s="165"/>
      <c r="B6" s="167"/>
      <c r="C6" s="28" t="s">
        <v>130</v>
      </c>
      <c r="D6" s="177" t="s">
        <v>319</v>
      </c>
      <c r="E6" s="177"/>
      <c r="F6" s="177"/>
      <c r="G6" s="177"/>
      <c r="H6" s="177"/>
      <c r="I6" s="177"/>
      <c r="J6" s="109"/>
      <c r="K6" s="169"/>
      <c r="L6" s="17"/>
      <c r="M6" s="169"/>
    </row>
    <row r="7" spans="1:22" ht="13.5" customHeight="1">
      <c r="A7" s="165"/>
      <c r="B7" s="167"/>
      <c r="C7" s="28" t="s">
        <v>130</v>
      </c>
      <c r="D7" s="25" t="s">
        <v>320</v>
      </c>
      <c r="E7" s="29"/>
      <c r="F7" s="13"/>
      <c r="G7" s="13"/>
      <c r="H7" s="13"/>
      <c r="I7" s="29"/>
      <c r="J7" s="109"/>
      <c r="K7" s="169"/>
      <c r="L7" s="19"/>
      <c r="M7" s="170"/>
    </row>
    <row r="8" spans="1:22" ht="13.5" customHeight="1">
      <c r="A8" s="165"/>
      <c r="B8" s="167"/>
      <c r="C8" s="28" t="s">
        <v>130</v>
      </c>
      <c r="D8" s="25" t="s">
        <v>321</v>
      </c>
      <c r="E8" s="53"/>
      <c r="F8" s="54"/>
      <c r="G8" s="54"/>
      <c r="H8" s="54"/>
      <c r="I8" s="53"/>
      <c r="J8" s="109"/>
      <c r="K8" s="169"/>
      <c r="L8" s="35" t="s">
        <v>130</v>
      </c>
      <c r="M8" s="169" t="s">
        <v>132</v>
      </c>
    </row>
    <row r="9" spans="1:22" ht="13.5" customHeight="1">
      <c r="A9" s="165"/>
      <c r="B9" s="167"/>
      <c r="C9" s="28" t="s">
        <v>130</v>
      </c>
      <c r="D9" s="25" t="s">
        <v>322</v>
      </c>
      <c r="E9" s="53"/>
      <c r="F9" s="54"/>
      <c r="G9" s="54"/>
      <c r="H9" s="54"/>
      <c r="I9" s="53"/>
      <c r="J9" s="109"/>
      <c r="K9" s="169"/>
      <c r="L9" s="78"/>
      <c r="M9" s="169"/>
    </row>
    <row r="10" spans="1:22" ht="13.5" customHeight="1">
      <c r="A10" s="165"/>
      <c r="B10" s="167"/>
      <c r="C10" s="28" t="s">
        <v>130</v>
      </c>
      <c r="D10" s="162" t="s">
        <v>323</v>
      </c>
      <c r="E10" s="162"/>
      <c r="F10" s="162"/>
      <c r="G10" s="162"/>
      <c r="H10" s="162"/>
      <c r="I10" s="162"/>
      <c r="J10" s="109"/>
      <c r="K10" s="169"/>
      <c r="L10" s="78"/>
      <c r="M10" s="169"/>
    </row>
    <row r="11" spans="1:22" ht="13.5" customHeight="1">
      <c r="A11" s="165"/>
      <c r="B11" s="167"/>
      <c r="C11" s="28" t="s">
        <v>130</v>
      </c>
      <c r="D11" s="162"/>
      <c r="E11" s="162"/>
      <c r="F11" s="162"/>
      <c r="G11" s="162"/>
      <c r="H11" s="162"/>
      <c r="I11" s="162"/>
      <c r="J11" s="109"/>
      <c r="K11" s="169"/>
      <c r="L11" s="78"/>
      <c r="M11" s="169"/>
    </row>
    <row r="12" spans="1:22" ht="13.5" customHeight="1">
      <c r="A12" s="165"/>
      <c r="B12" s="167"/>
      <c r="C12" s="28" t="s">
        <v>130</v>
      </c>
      <c r="D12" s="25" t="s">
        <v>324</v>
      </c>
      <c r="E12" s="53"/>
      <c r="F12" s="54"/>
      <c r="G12" s="54"/>
      <c r="H12" s="54"/>
      <c r="I12" s="53"/>
      <c r="J12" s="109"/>
      <c r="K12" s="169"/>
      <c r="L12" s="78"/>
      <c r="M12" s="169"/>
    </row>
    <row r="13" spans="1:22" ht="13.5" customHeight="1">
      <c r="A13" s="165"/>
      <c r="B13" s="167"/>
      <c r="C13" s="28" t="s">
        <v>130</v>
      </c>
      <c r="D13" s="25" t="s">
        <v>325</v>
      </c>
      <c r="E13" s="53"/>
      <c r="F13" s="54"/>
      <c r="G13" s="54"/>
      <c r="H13" s="54"/>
      <c r="I13" s="53"/>
      <c r="J13" s="109"/>
      <c r="K13" s="169"/>
      <c r="L13" s="78"/>
      <c r="M13" s="169"/>
    </row>
    <row r="14" spans="1:22" ht="13.5" customHeight="1">
      <c r="A14" s="165"/>
      <c r="B14" s="167"/>
      <c r="C14" s="28" t="s">
        <v>130</v>
      </c>
      <c r="D14" s="25" t="s">
        <v>326</v>
      </c>
      <c r="E14" s="53"/>
      <c r="F14" s="54"/>
      <c r="G14" s="54"/>
      <c r="H14" s="54"/>
      <c r="I14" s="53"/>
      <c r="J14" s="109"/>
      <c r="K14" s="169"/>
      <c r="L14" s="78"/>
      <c r="M14" s="169"/>
    </row>
    <row r="15" spans="1:22" ht="13.5" customHeight="1">
      <c r="A15" s="165"/>
      <c r="B15" s="167"/>
      <c r="C15" s="28" t="s">
        <v>130</v>
      </c>
      <c r="D15" s="25" t="s">
        <v>327</v>
      </c>
      <c r="E15" s="53"/>
      <c r="F15" s="54"/>
      <c r="G15" s="54"/>
      <c r="H15" s="54"/>
      <c r="I15" s="53"/>
      <c r="J15" s="53"/>
      <c r="K15" s="169"/>
      <c r="L15" s="53"/>
      <c r="M15" s="169"/>
    </row>
    <row r="16" spans="1:22" ht="13.5" customHeight="1">
      <c r="A16" s="165"/>
      <c r="B16" s="167"/>
      <c r="C16" s="28" t="s">
        <v>130</v>
      </c>
      <c r="D16" s="25" t="s">
        <v>328</v>
      </c>
      <c r="E16" s="53"/>
      <c r="F16" s="54"/>
      <c r="G16" s="54"/>
      <c r="H16" s="54"/>
      <c r="I16" s="53"/>
      <c r="J16" s="53"/>
      <c r="K16" s="169"/>
      <c r="L16" s="53"/>
      <c r="M16" s="169"/>
    </row>
    <row r="17" spans="1:24">
      <c r="A17" s="171" t="s">
        <v>12</v>
      </c>
      <c r="B17" s="167"/>
      <c r="C17" s="17"/>
      <c r="D17" s="25"/>
      <c r="E17" s="53"/>
      <c r="F17" s="54"/>
      <c r="G17" s="54"/>
      <c r="H17" s="54"/>
      <c r="I17" s="53"/>
      <c r="J17" s="53"/>
      <c r="K17" s="169"/>
      <c r="L17" s="53"/>
      <c r="M17" s="169"/>
      <c r="O17" s="59"/>
      <c r="P17" s="59"/>
      <c r="Q17" s="59"/>
      <c r="R17" s="59"/>
      <c r="S17" s="59"/>
      <c r="T17" s="59"/>
      <c r="U17" s="59"/>
      <c r="V17" s="59"/>
      <c r="W17" s="60" t="s">
        <v>329</v>
      </c>
      <c r="X17" s="59"/>
    </row>
    <row r="18" spans="1:24">
      <c r="A18" s="171"/>
      <c r="B18" s="167"/>
      <c r="C18" s="17"/>
      <c r="D18" s="25"/>
      <c r="E18" s="53" t="str">
        <f>"評価値＝(　"&amp;TEXT(P18+R18*0.5,"0.0")&amp;"　)評価数／(　"&amp;TEXT(P18+R18+T18,"0.0")&amp;"　)対象評価項目数＝（　"&amp;TEXT(W18,0)&amp;"　）％"</f>
        <v>評価値＝(　0.0　)評価数／(　0.0　)対象評価項目数＝（　0　）％</v>
      </c>
      <c r="F18" s="54"/>
      <c r="G18" s="54"/>
      <c r="H18" s="54"/>
      <c r="I18" s="53"/>
      <c r="J18" s="53"/>
      <c r="K18" s="169"/>
      <c r="L18" s="53"/>
      <c r="M18" s="169"/>
      <c r="O18" s="59" t="s">
        <v>330</v>
      </c>
      <c r="P18" s="60">
        <f>COUNTIF($C6:$C16,"〇")</f>
        <v>0</v>
      </c>
      <c r="Q18" s="59" t="s">
        <v>331</v>
      </c>
      <c r="R18" s="60">
        <f>COUNTIF($C6:$C16,"△")</f>
        <v>0</v>
      </c>
      <c r="S18" s="59" t="s">
        <v>332</v>
      </c>
      <c r="T18" s="60">
        <f>COUNTIF($C6:$C16,"×")</f>
        <v>0</v>
      </c>
      <c r="U18" s="59" t="s">
        <v>333</v>
      </c>
      <c r="V18" s="61">
        <f>IF(P18+R18+T18=0,0,ROUND((P18+R18*0.5)/(P18+R18+T18),3))</f>
        <v>0</v>
      </c>
      <c r="W18" s="59">
        <f>IF(V18="","",ROUND(V18*100,1))</f>
        <v>0</v>
      </c>
      <c r="X18" s="62" t="str">
        <f>IF(W18&lt;60,"d",IF(W18&lt;80,"c",IF(W18&lt;90,"b","a")))</f>
        <v>d</v>
      </c>
    </row>
    <row r="19" spans="1:24">
      <c r="A19" s="171"/>
      <c r="B19" s="167"/>
      <c r="C19" s="17"/>
      <c r="D19" s="25"/>
      <c r="E19" s="53" t="s">
        <v>805</v>
      </c>
      <c r="F19" s="54"/>
      <c r="G19" s="54"/>
      <c r="H19" s="54"/>
      <c r="I19" s="53"/>
      <c r="J19" s="53"/>
      <c r="K19" s="169"/>
      <c r="L19" s="53"/>
      <c r="M19" s="169"/>
    </row>
    <row r="20" spans="1:24">
      <c r="A20" s="171"/>
      <c r="B20" s="167"/>
      <c r="C20" s="17"/>
      <c r="D20" s="25"/>
      <c r="E20" s="53" t="s">
        <v>806</v>
      </c>
      <c r="F20" s="54"/>
      <c r="G20" s="54"/>
      <c r="H20" s="54"/>
      <c r="I20" s="53"/>
      <c r="J20" s="53"/>
      <c r="K20" s="169"/>
      <c r="L20" s="53"/>
      <c r="M20" s="169"/>
    </row>
    <row r="21" spans="1:24">
      <c r="A21" s="171"/>
      <c r="B21" s="167"/>
      <c r="C21" s="17"/>
      <c r="D21" s="25"/>
      <c r="E21" s="53" t="s">
        <v>807</v>
      </c>
      <c r="F21" s="54"/>
      <c r="G21" s="54"/>
      <c r="H21" s="54"/>
      <c r="I21" s="53"/>
      <c r="J21" s="53"/>
      <c r="K21" s="169"/>
      <c r="L21" s="53"/>
      <c r="M21" s="169"/>
    </row>
    <row r="22" spans="1:24">
      <c r="A22" s="171"/>
      <c r="B22" s="167"/>
      <c r="C22" s="17"/>
      <c r="D22" s="25"/>
      <c r="E22" s="53" t="s">
        <v>808</v>
      </c>
      <c r="F22" s="54"/>
      <c r="G22" s="54"/>
      <c r="H22" s="54"/>
      <c r="I22" s="53"/>
      <c r="J22" s="53"/>
      <c r="K22" s="169"/>
      <c r="L22" s="53"/>
      <c r="M22" s="169"/>
    </row>
    <row r="23" spans="1:24">
      <c r="A23" s="171"/>
      <c r="B23" s="167"/>
      <c r="C23" s="17"/>
      <c r="D23" s="25"/>
      <c r="E23" s="53"/>
      <c r="F23" s="54"/>
      <c r="G23" s="54"/>
      <c r="H23" s="54"/>
      <c r="I23" s="53"/>
      <c r="J23" s="53"/>
      <c r="K23" s="169"/>
      <c r="L23" s="53"/>
      <c r="M23" s="169"/>
    </row>
    <row r="24" spans="1:24">
      <c r="A24" s="171"/>
      <c r="B24" s="167"/>
      <c r="C24" s="17"/>
      <c r="D24" s="25"/>
      <c r="E24" s="53"/>
      <c r="F24" s="54"/>
      <c r="G24" s="54"/>
      <c r="H24" s="54"/>
      <c r="I24" s="53"/>
      <c r="J24" s="53"/>
      <c r="K24" s="169"/>
      <c r="L24" s="53"/>
      <c r="M24" s="169"/>
    </row>
    <row r="25" spans="1:24">
      <c r="A25" s="171"/>
      <c r="B25" s="167"/>
      <c r="C25" s="17"/>
      <c r="D25" s="25"/>
      <c r="E25" s="53"/>
      <c r="F25" s="54"/>
      <c r="G25" s="54"/>
      <c r="H25" s="54"/>
      <c r="I25" s="53"/>
      <c r="J25" s="53"/>
      <c r="K25" s="169"/>
      <c r="L25" s="53"/>
      <c r="M25" s="169"/>
    </row>
    <row r="26" spans="1:24">
      <c r="A26" s="171"/>
      <c r="B26" s="167"/>
      <c r="C26" s="17"/>
      <c r="D26" s="25"/>
      <c r="E26" s="53"/>
      <c r="F26" s="54"/>
      <c r="G26" s="54"/>
      <c r="H26" s="54"/>
      <c r="I26" s="53"/>
      <c r="J26" s="53"/>
      <c r="K26" s="169"/>
      <c r="L26" s="53"/>
      <c r="M26" s="169"/>
    </row>
    <row r="27" spans="1:24">
      <c r="A27" s="171"/>
      <c r="B27" s="167"/>
      <c r="C27" s="17"/>
      <c r="D27" s="25"/>
      <c r="E27" s="53"/>
      <c r="F27" s="54"/>
      <c r="G27" s="54"/>
      <c r="H27" s="54"/>
      <c r="I27" s="53"/>
      <c r="J27" s="53"/>
      <c r="K27" s="169"/>
      <c r="L27" s="53"/>
      <c r="M27" s="169"/>
    </row>
    <row r="28" spans="1:24">
      <c r="A28" s="171"/>
      <c r="B28" s="167"/>
      <c r="C28" s="17"/>
      <c r="D28" s="25"/>
      <c r="E28" s="53"/>
      <c r="F28" s="54"/>
      <c r="G28" s="54"/>
      <c r="H28" s="54"/>
      <c r="I28" s="53"/>
      <c r="J28" s="53"/>
      <c r="K28" s="169"/>
      <c r="L28" s="53"/>
      <c r="M28" s="169"/>
    </row>
    <row r="29" spans="1:24">
      <c r="A29" s="174"/>
      <c r="B29" s="175"/>
      <c r="C29" s="19"/>
      <c r="D29" s="27"/>
      <c r="E29" s="57"/>
      <c r="F29" s="57"/>
      <c r="G29" s="57"/>
      <c r="H29" s="57"/>
      <c r="I29" s="57"/>
      <c r="J29" s="57"/>
      <c r="K29" s="170"/>
      <c r="L29" s="57"/>
      <c r="M29" s="170"/>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s="11" customFormat="1">
      <c r="D41" s="23"/>
      <c r="K41" s="33"/>
      <c r="L41" s="33"/>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sheetData>
  <mergeCells count="11">
    <mergeCell ref="M4:M7"/>
    <mergeCell ref="D6:I6"/>
    <mergeCell ref="K8:K29"/>
    <mergeCell ref="M8:M29"/>
    <mergeCell ref="D10:I11"/>
    <mergeCell ref="C3:F3"/>
    <mergeCell ref="G3:H3"/>
    <mergeCell ref="A4:A16"/>
    <mergeCell ref="B4:B29"/>
    <mergeCell ref="K4:K7"/>
    <mergeCell ref="A17:A29"/>
  </mergeCells>
  <phoneticPr fontId="2"/>
  <dataValidations count="2">
    <dataValidation type="list" allowBlank="1" showInputMessage="1" showErrorMessage="1" sqref="C6:C16">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8"/>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44</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IF(OR(L4="〇",L9="〇"),"e",IF(OR(J4="〇",J9="〇"),"d",X59))</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125</v>
      </c>
      <c r="C4" s="22"/>
      <c r="D4" s="42"/>
      <c r="E4" s="9" t="s">
        <v>90</v>
      </c>
      <c r="F4" s="9"/>
      <c r="G4" s="9"/>
      <c r="H4" s="9"/>
      <c r="I4" s="9"/>
      <c r="J4" s="116"/>
      <c r="K4" s="168"/>
      <c r="L4" s="35" t="s">
        <v>130</v>
      </c>
      <c r="M4" s="168" t="s">
        <v>131</v>
      </c>
    </row>
    <row r="5" spans="1:22">
      <c r="A5" s="165"/>
      <c r="B5" s="167"/>
      <c r="C5" s="17"/>
      <c r="D5" s="25"/>
      <c r="E5" s="53" t="s">
        <v>14</v>
      </c>
      <c r="F5" s="7"/>
      <c r="G5" s="7"/>
      <c r="H5" s="7"/>
      <c r="I5" s="10"/>
      <c r="J5" s="109"/>
      <c r="K5" s="169"/>
      <c r="L5" s="12"/>
      <c r="M5" s="169"/>
    </row>
    <row r="6" spans="1:22">
      <c r="A6" s="165"/>
      <c r="B6" s="167"/>
      <c r="C6" s="17"/>
      <c r="D6" s="25"/>
      <c r="E6" s="53" t="s">
        <v>40</v>
      </c>
      <c r="F6" s="54"/>
      <c r="G6" s="54"/>
      <c r="H6" s="54"/>
      <c r="I6" s="53"/>
      <c r="J6" s="109"/>
      <c r="K6" s="169"/>
      <c r="L6" s="18"/>
      <c r="M6" s="169"/>
    </row>
    <row r="7" spans="1:22" ht="13.5" customHeight="1">
      <c r="A7" s="165"/>
      <c r="B7" s="167"/>
      <c r="C7" s="28" t="s">
        <v>130</v>
      </c>
      <c r="D7" s="162" t="s">
        <v>283</v>
      </c>
      <c r="E7" s="162"/>
      <c r="F7" s="162"/>
      <c r="G7" s="162"/>
      <c r="H7" s="162"/>
      <c r="I7" s="162"/>
      <c r="J7" s="109"/>
      <c r="K7" s="169"/>
      <c r="L7" s="17"/>
      <c r="M7" s="169"/>
    </row>
    <row r="8" spans="1:22" ht="13.5" customHeight="1">
      <c r="A8" s="165"/>
      <c r="B8" s="167"/>
      <c r="C8" s="17"/>
      <c r="D8" s="162"/>
      <c r="E8" s="162"/>
      <c r="F8" s="162"/>
      <c r="G8" s="162"/>
      <c r="H8" s="162"/>
      <c r="I8" s="162"/>
      <c r="J8" s="109"/>
      <c r="K8" s="107"/>
      <c r="L8" s="19"/>
      <c r="M8" s="76"/>
    </row>
    <row r="9" spans="1:22" ht="13.5" customHeight="1">
      <c r="A9" s="165"/>
      <c r="B9" s="167"/>
      <c r="C9" s="28" t="s">
        <v>130</v>
      </c>
      <c r="D9" s="162" t="s">
        <v>284</v>
      </c>
      <c r="E9" s="162"/>
      <c r="F9" s="162"/>
      <c r="G9" s="162"/>
      <c r="H9" s="162"/>
      <c r="I9" s="162"/>
      <c r="J9" s="109"/>
      <c r="K9" s="169"/>
      <c r="L9" s="35" t="s">
        <v>130</v>
      </c>
      <c r="M9" s="169" t="s">
        <v>132</v>
      </c>
    </row>
    <row r="10" spans="1:22" ht="13.5" customHeight="1">
      <c r="A10" s="165"/>
      <c r="B10" s="167"/>
      <c r="C10" s="17"/>
      <c r="D10" s="162"/>
      <c r="E10" s="162"/>
      <c r="F10" s="162"/>
      <c r="G10" s="162"/>
      <c r="H10" s="162"/>
      <c r="I10" s="162"/>
      <c r="J10" s="109"/>
      <c r="K10" s="169"/>
      <c r="L10" s="49"/>
      <c r="M10" s="169"/>
    </row>
    <row r="11" spans="1:22" ht="13.5" customHeight="1">
      <c r="A11" s="165"/>
      <c r="B11" s="167"/>
      <c r="C11" s="28" t="s">
        <v>130</v>
      </c>
      <c r="D11" s="162" t="s">
        <v>285</v>
      </c>
      <c r="E11" s="162"/>
      <c r="F11" s="162"/>
      <c r="G11" s="162"/>
      <c r="H11" s="162"/>
      <c r="I11" s="162"/>
      <c r="J11" s="109"/>
      <c r="K11" s="169"/>
      <c r="L11" s="49"/>
      <c r="M11" s="169"/>
    </row>
    <row r="12" spans="1:22" ht="13.5" customHeight="1">
      <c r="A12" s="165"/>
      <c r="B12" s="167"/>
      <c r="C12" s="17"/>
      <c r="D12" s="162"/>
      <c r="E12" s="162"/>
      <c r="F12" s="162"/>
      <c r="G12" s="162"/>
      <c r="H12" s="162"/>
      <c r="I12" s="162"/>
      <c r="J12" s="109"/>
      <c r="K12" s="169"/>
      <c r="L12" s="49"/>
      <c r="M12" s="169"/>
    </row>
    <row r="13" spans="1:22" ht="13.5" customHeight="1">
      <c r="A13" s="165"/>
      <c r="B13" s="167"/>
      <c r="C13" s="28" t="s">
        <v>130</v>
      </c>
      <c r="D13" s="162" t="s">
        <v>286</v>
      </c>
      <c r="E13" s="162"/>
      <c r="F13" s="162"/>
      <c r="G13" s="162"/>
      <c r="H13" s="162"/>
      <c r="I13" s="162"/>
      <c r="J13" s="109"/>
      <c r="K13" s="169"/>
      <c r="L13" s="49"/>
      <c r="M13" s="169"/>
    </row>
    <row r="14" spans="1:22" ht="13.5" customHeight="1">
      <c r="A14" s="165"/>
      <c r="B14" s="167"/>
      <c r="C14" s="17"/>
      <c r="D14" s="162"/>
      <c r="E14" s="162"/>
      <c r="F14" s="162"/>
      <c r="G14" s="162"/>
      <c r="H14" s="162"/>
      <c r="I14" s="162"/>
      <c r="J14" s="109"/>
      <c r="K14" s="169"/>
      <c r="L14" s="49"/>
      <c r="M14" s="169"/>
    </row>
    <row r="15" spans="1:22" ht="13.5" customHeight="1">
      <c r="A15" s="165"/>
      <c r="B15" s="167"/>
      <c r="C15" s="28" t="s">
        <v>130</v>
      </c>
      <c r="D15" s="25" t="s">
        <v>287</v>
      </c>
      <c r="E15" s="53"/>
      <c r="F15" s="54"/>
      <c r="G15" s="54"/>
      <c r="H15" s="54"/>
      <c r="I15" s="53"/>
      <c r="J15" s="109"/>
      <c r="K15" s="169"/>
      <c r="L15" s="49"/>
      <c r="M15" s="169"/>
    </row>
    <row r="16" spans="1:22" ht="13.5" customHeight="1">
      <c r="A16" s="165"/>
      <c r="B16" s="167"/>
      <c r="C16" s="28" t="s">
        <v>130</v>
      </c>
      <c r="D16" s="25" t="s">
        <v>341</v>
      </c>
      <c r="E16" s="53"/>
      <c r="F16" s="54"/>
      <c r="G16" s="54"/>
      <c r="H16" s="54"/>
      <c r="I16" s="53"/>
      <c r="J16" s="109"/>
      <c r="K16" s="169"/>
      <c r="L16" s="49"/>
      <c r="M16" s="169"/>
    </row>
    <row r="17" spans="1:13" ht="13.5" customHeight="1">
      <c r="A17" s="165"/>
      <c r="B17" s="167"/>
      <c r="C17" s="28" t="s">
        <v>130</v>
      </c>
      <c r="D17" s="25" t="s">
        <v>289</v>
      </c>
      <c r="E17" s="53"/>
      <c r="F17" s="54"/>
      <c r="G17" s="54"/>
      <c r="H17" s="54"/>
      <c r="I17" s="53"/>
      <c r="J17" s="109"/>
      <c r="K17" s="169"/>
      <c r="L17" s="49"/>
      <c r="M17" s="169"/>
    </row>
    <row r="18" spans="1:13" ht="13.5" customHeight="1">
      <c r="A18" s="171" t="s">
        <v>12</v>
      </c>
      <c r="B18" s="167"/>
      <c r="C18" s="28" t="s">
        <v>130</v>
      </c>
      <c r="D18" s="25" t="s">
        <v>342</v>
      </c>
      <c r="E18" s="53"/>
      <c r="F18" s="54"/>
      <c r="G18" s="54"/>
      <c r="H18" s="54"/>
      <c r="I18" s="53"/>
      <c r="J18" s="109"/>
      <c r="K18" s="169"/>
      <c r="L18" s="49"/>
      <c r="M18" s="169"/>
    </row>
    <row r="19" spans="1:13" ht="13.5" customHeight="1">
      <c r="A19" s="171"/>
      <c r="B19" s="167"/>
      <c r="C19" s="28" t="s">
        <v>130</v>
      </c>
      <c r="D19" s="25" t="s">
        <v>274</v>
      </c>
      <c r="E19" s="53"/>
      <c r="F19" s="54"/>
      <c r="G19" s="54"/>
      <c r="H19" s="54"/>
      <c r="I19" s="53"/>
      <c r="J19" s="109"/>
      <c r="K19" s="169"/>
      <c r="L19" s="49"/>
      <c r="M19" s="169"/>
    </row>
    <row r="20" spans="1:13" ht="13.5" customHeight="1">
      <c r="A20" s="171"/>
      <c r="B20" s="167"/>
      <c r="C20" s="28" t="s">
        <v>130</v>
      </c>
      <c r="D20" s="25" t="s">
        <v>275</v>
      </c>
      <c r="E20" s="53"/>
      <c r="F20" s="54"/>
      <c r="G20" s="54"/>
      <c r="H20" s="54"/>
      <c r="I20" s="53"/>
      <c r="J20" s="109"/>
      <c r="K20" s="169"/>
      <c r="L20" s="49"/>
      <c r="M20" s="169"/>
    </row>
    <row r="21" spans="1:13" ht="13.5" customHeight="1">
      <c r="A21" s="171"/>
      <c r="B21" s="167"/>
      <c r="C21" s="28" t="s">
        <v>130</v>
      </c>
      <c r="D21" s="162" t="s">
        <v>276</v>
      </c>
      <c r="E21" s="162"/>
      <c r="F21" s="162"/>
      <c r="G21" s="162"/>
      <c r="H21" s="162"/>
      <c r="I21" s="162"/>
      <c r="J21" s="109"/>
      <c r="K21" s="169"/>
      <c r="L21" s="49"/>
      <c r="M21" s="169"/>
    </row>
    <row r="22" spans="1:13" ht="13.5" customHeight="1">
      <c r="A22" s="171"/>
      <c r="B22" s="167"/>
      <c r="C22" s="17"/>
      <c r="D22" s="162"/>
      <c r="E22" s="162"/>
      <c r="F22" s="162"/>
      <c r="G22" s="162"/>
      <c r="H22" s="162"/>
      <c r="I22" s="162"/>
      <c r="J22" s="109"/>
      <c r="K22" s="169"/>
      <c r="L22" s="49"/>
      <c r="M22" s="169"/>
    </row>
    <row r="23" spans="1:13" ht="13.5" customHeight="1">
      <c r="A23" s="171"/>
      <c r="B23" s="167"/>
      <c r="C23" s="28" t="s">
        <v>130</v>
      </c>
      <c r="D23" s="162" t="s">
        <v>277</v>
      </c>
      <c r="E23" s="162"/>
      <c r="F23" s="162"/>
      <c r="G23" s="162"/>
      <c r="H23" s="162"/>
      <c r="I23" s="162"/>
      <c r="J23" s="109"/>
      <c r="K23" s="169"/>
      <c r="L23" s="49"/>
      <c r="M23" s="169"/>
    </row>
    <row r="24" spans="1:13" ht="13.5" customHeight="1">
      <c r="A24" s="171"/>
      <c r="B24" s="167"/>
      <c r="C24" s="17"/>
      <c r="D24" s="162"/>
      <c r="E24" s="162"/>
      <c r="F24" s="162"/>
      <c r="G24" s="162"/>
      <c r="H24" s="162"/>
      <c r="I24" s="162"/>
      <c r="J24" s="109"/>
      <c r="K24" s="169"/>
      <c r="L24" s="49"/>
      <c r="M24" s="169"/>
    </row>
    <row r="25" spans="1:13" ht="13.5" customHeight="1">
      <c r="A25" s="171"/>
      <c r="B25" s="167"/>
      <c r="C25" s="28" t="s">
        <v>130</v>
      </c>
      <c r="D25" s="25" t="s">
        <v>343</v>
      </c>
      <c r="E25" s="53"/>
      <c r="F25" s="54"/>
      <c r="G25" s="54"/>
      <c r="H25" s="54"/>
      <c r="I25" s="53"/>
      <c r="J25" s="109"/>
      <c r="K25" s="169"/>
      <c r="L25" s="49"/>
      <c r="M25" s="169"/>
    </row>
    <row r="26" spans="1:13" ht="13.5" customHeight="1">
      <c r="A26" s="171"/>
      <c r="B26" s="167"/>
      <c r="C26" s="28" t="s">
        <v>130</v>
      </c>
      <c r="D26" s="162" t="s">
        <v>290</v>
      </c>
      <c r="E26" s="162"/>
      <c r="F26" s="162"/>
      <c r="G26" s="162"/>
      <c r="H26" s="162"/>
      <c r="I26" s="162"/>
      <c r="J26" s="109"/>
      <c r="K26" s="169"/>
      <c r="L26" s="49"/>
      <c r="M26" s="169"/>
    </row>
    <row r="27" spans="1:13" ht="13.5" customHeight="1">
      <c r="A27" s="171"/>
      <c r="B27" s="167"/>
      <c r="C27" s="17"/>
      <c r="D27" s="162"/>
      <c r="E27" s="162"/>
      <c r="F27" s="162"/>
      <c r="G27" s="162"/>
      <c r="H27" s="162"/>
      <c r="I27" s="162"/>
      <c r="J27" s="109"/>
      <c r="K27" s="169"/>
      <c r="L27" s="49"/>
      <c r="M27" s="169"/>
    </row>
    <row r="28" spans="1:13" ht="13.5" customHeight="1">
      <c r="A28" s="171"/>
      <c r="B28" s="167"/>
      <c r="C28" s="28" t="s">
        <v>130</v>
      </c>
      <c r="D28" s="162" t="s">
        <v>279</v>
      </c>
      <c r="E28" s="162"/>
      <c r="F28" s="162"/>
      <c r="G28" s="162"/>
      <c r="H28" s="162"/>
      <c r="I28" s="162"/>
      <c r="J28" s="109"/>
      <c r="K28" s="169"/>
      <c r="L28" s="49"/>
      <c r="M28" s="169"/>
    </row>
    <row r="29" spans="1:13" ht="13.5" customHeight="1">
      <c r="A29" s="171"/>
      <c r="B29" s="167"/>
      <c r="C29" s="17"/>
      <c r="D29" s="162"/>
      <c r="E29" s="162"/>
      <c r="F29" s="162"/>
      <c r="G29" s="162"/>
      <c r="H29" s="162"/>
      <c r="I29" s="162"/>
      <c r="J29" s="109"/>
      <c r="K29" s="169"/>
      <c r="L29" s="49"/>
      <c r="M29" s="169"/>
    </row>
    <row r="30" spans="1:13" ht="13.5" customHeight="1">
      <c r="A30" s="171"/>
      <c r="B30" s="167"/>
      <c r="C30" s="28" t="s">
        <v>130</v>
      </c>
      <c r="D30" s="25" t="s">
        <v>280</v>
      </c>
      <c r="E30" s="53"/>
      <c r="F30" s="54"/>
      <c r="G30" s="54"/>
      <c r="H30" s="54"/>
      <c r="I30" s="53"/>
      <c r="J30" s="109"/>
      <c r="K30" s="169"/>
      <c r="L30" s="49"/>
      <c r="M30" s="169"/>
    </row>
    <row r="31" spans="1:13" ht="13.5" customHeight="1">
      <c r="A31" s="171"/>
      <c r="B31" s="167"/>
      <c r="C31" s="28" t="s">
        <v>130</v>
      </c>
      <c r="D31" s="25" t="s">
        <v>344</v>
      </c>
      <c r="E31" s="53"/>
      <c r="F31" s="54"/>
      <c r="G31" s="54"/>
      <c r="H31" s="54"/>
      <c r="I31" s="53"/>
      <c r="J31" s="109"/>
      <c r="K31" s="169"/>
      <c r="L31" s="49"/>
      <c r="M31" s="169"/>
    </row>
    <row r="32" spans="1:13" ht="13.5" customHeight="1">
      <c r="A32" s="171"/>
      <c r="B32" s="167"/>
      <c r="C32" s="28" t="s">
        <v>130</v>
      </c>
      <c r="D32" s="25" t="s">
        <v>345</v>
      </c>
      <c r="E32" s="53"/>
      <c r="F32" s="54"/>
      <c r="G32" s="54"/>
      <c r="H32" s="54"/>
      <c r="I32" s="53"/>
      <c r="J32" s="109"/>
      <c r="K32" s="169"/>
      <c r="L32" s="49"/>
      <c r="M32" s="169"/>
    </row>
    <row r="33" spans="1:13" ht="13.5" customHeight="1">
      <c r="A33" s="171"/>
      <c r="B33" s="167"/>
      <c r="C33" s="46" t="s">
        <v>130</v>
      </c>
      <c r="D33" s="25" t="s">
        <v>346</v>
      </c>
      <c r="E33" s="53"/>
      <c r="F33" s="54"/>
      <c r="G33" s="54"/>
      <c r="H33" s="54"/>
      <c r="I33" s="53"/>
      <c r="J33" s="58"/>
      <c r="K33" s="170"/>
      <c r="L33" s="20"/>
      <c r="M33" s="170"/>
    </row>
    <row r="34" spans="1:13">
      <c r="A34" s="11" t="s">
        <v>44</v>
      </c>
      <c r="C34" s="33"/>
      <c r="D34" s="41"/>
      <c r="K34" s="33"/>
      <c r="L34" s="33"/>
      <c r="M34" s="16"/>
    </row>
    <row r="35" spans="1:13" ht="19.5">
      <c r="A35" s="11" t="s">
        <v>1</v>
      </c>
      <c r="C35" s="33"/>
      <c r="D35" s="41"/>
      <c r="G35" s="4" t="s">
        <v>16</v>
      </c>
      <c r="K35" s="33"/>
      <c r="L35" s="33"/>
      <c r="M35" s="113" t="str">
        <f>M2</f>
        <v>（主任監督員 ）</v>
      </c>
    </row>
    <row r="36" spans="1:13" ht="19.5">
      <c r="A36" s="6" t="s">
        <v>2</v>
      </c>
      <c r="B36" s="6" t="s">
        <v>3</v>
      </c>
      <c r="C36" s="71"/>
      <c r="D36" s="40"/>
      <c r="E36" s="70" t="s">
        <v>4</v>
      </c>
      <c r="F36" s="6" t="s">
        <v>5</v>
      </c>
      <c r="G36" s="6" t="s">
        <v>6</v>
      </c>
      <c r="H36" s="6" t="s">
        <v>7</v>
      </c>
      <c r="I36" s="6" t="s">
        <v>8</v>
      </c>
      <c r="J36" s="71"/>
      <c r="K36" s="73" t="s">
        <v>9</v>
      </c>
      <c r="L36" s="71"/>
      <c r="M36" s="73" t="s">
        <v>10</v>
      </c>
    </row>
    <row r="37" spans="1:13" ht="13.5" customHeight="1">
      <c r="A37" s="164" t="s">
        <v>11</v>
      </c>
      <c r="B37" s="166" t="s">
        <v>125</v>
      </c>
      <c r="C37" s="28" t="s">
        <v>130</v>
      </c>
      <c r="D37" s="185" t="s">
        <v>347</v>
      </c>
      <c r="E37" s="185"/>
      <c r="F37" s="185"/>
      <c r="G37" s="185"/>
      <c r="H37" s="185"/>
      <c r="I37" s="185"/>
      <c r="J37" s="55"/>
      <c r="K37" s="168"/>
      <c r="L37" s="22"/>
      <c r="M37" s="168"/>
    </row>
    <row r="38" spans="1:13" ht="13.5" customHeight="1">
      <c r="A38" s="165"/>
      <c r="B38" s="167"/>
      <c r="C38" s="17"/>
      <c r="D38" s="162"/>
      <c r="E38" s="162"/>
      <c r="F38" s="162"/>
      <c r="G38" s="162"/>
      <c r="H38" s="162"/>
      <c r="I38" s="162"/>
      <c r="J38" s="52"/>
      <c r="K38" s="169"/>
      <c r="L38" s="17"/>
      <c r="M38" s="169"/>
    </row>
    <row r="39" spans="1:13" ht="13.5" customHeight="1">
      <c r="A39" s="165"/>
      <c r="B39" s="167"/>
      <c r="C39" s="28" t="s">
        <v>130</v>
      </c>
      <c r="D39" s="162" t="s">
        <v>348</v>
      </c>
      <c r="E39" s="162"/>
      <c r="F39" s="162"/>
      <c r="G39" s="162"/>
      <c r="H39" s="162"/>
      <c r="I39" s="162"/>
      <c r="J39" s="52"/>
      <c r="K39" s="169"/>
      <c r="L39" s="17"/>
      <c r="M39" s="169"/>
    </row>
    <row r="40" spans="1:13" ht="13.5" customHeight="1">
      <c r="A40" s="165"/>
      <c r="B40" s="167"/>
      <c r="C40" s="17"/>
      <c r="D40" s="162"/>
      <c r="E40" s="162"/>
      <c r="F40" s="162"/>
      <c r="G40" s="162"/>
      <c r="H40" s="162"/>
      <c r="I40" s="162"/>
      <c r="J40" s="52"/>
      <c r="K40" s="169"/>
      <c r="L40" s="17"/>
      <c r="M40" s="169"/>
    </row>
    <row r="41" spans="1:13" ht="13.5" customHeight="1">
      <c r="A41" s="165"/>
      <c r="B41" s="167"/>
      <c r="C41" s="28" t="s">
        <v>130</v>
      </c>
      <c r="D41" s="162" t="s">
        <v>349</v>
      </c>
      <c r="E41" s="162"/>
      <c r="F41" s="162"/>
      <c r="G41" s="162"/>
      <c r="H41" s="162"/>
      <c r="I41" s="162"/>
      <c r="J41" s="52"/>
      <c r="K41" s="169"/>
      <c r="L41" s="17"/>
      <c r="M41" s="169"/>
    </row>
    <row r="42" spans="1:13" ht="13.5" customHeight="1">
      <c r="A42" s="165"/>
      <c r="B42" s="167"/>
      <c r="C42" s="17"/>
      <c r="D42" s="162"/>
      <c r="E42" s="162"/>
      <c r="F42" s="162"/>
      <c r="G42" s="162"/>
      <c r="H42" s="162"/>
      <c r="I42" s="162"/>
      <c r="J42" s="52"/>
      <c r="K42" s="169"/>
      <c r="L42" s="17"/>
      <c r="M42" s="169"/>
    </row>
    <row r="43" spans="1:13" ht="13.5" customHeight="1">
      <c r="A43" s="165"/>
      <c r="B43" s="167"/>
      <c r="C43" s="28" t="s">
        <v>130</v>
      </c>
      <c r="D43" s="162" t="s">
        <v>350</v>
      </c>
      <c r="E43" s="162"/>
      <c r="F43" s="162"/>
      <c r="G43" s="162"/>
      <c r="H43" s="162"/>
      <c r="I43" s="162"/>
      <c r="J43" s="52"/>
      <c r="K43" s="169"/>
      <c r="L43" s="17"/>
      <c r="M43" s="169"/>
    </row>
    <row r="44" spans="1:13" ht="13.5" customHeight="1">
      <c r="A44" s="165"/>
      <c r="B44" s="167"/>
      <c r="C44" s="17"/>
      <c r="D44" s="162"/>
      <c r="E44" s="162"/>
      <c r="F44" s="162"/>
      <c r="G44" s="162"/>
      <c r="H44" s="162"/>
      <c r="I44" s="162"/>
      <c r="J44" s="52"/>
      <c r="K44" s="107"/>
      <c r="L44" s="17"/>
      <c r="M44" s="75"/>
    </row>
    <row r="45" spans="1:13" ht="13.5" customHeight="1">
      <c r="A45" s="165"/>
      <c r="B45" s="167"/>
      <c r="C45" s="28" t="s">
        <v>130</v>
      </c>
      <c r="D45" s="162" t="s">
        <v>351</v>
      </c>
      <c r="E45" s="162"/>
      <c r="F45" s="162"/>
      <c r="G45" s="162"/>
      <c r="H45" s="162"/>
      <c r="I45" s="162"/>
      <c r="J45" s="52"/>
      <c r="K45" s="169"/>
      <c r="L45" s="17"/>
      <c r="M45" s="169"/>
    </row>
    <row r="46" spans="1:13" ht="13.5" customHeight="1">
      <c r="A46" s="165"/>
      <c r="B46" s="167"/>
      <c r="C46" s="17"/>
      <c r="D46" s="162"/>
      <c r="E46" s="162"/>
      <c r="F46" s="162"/>
      <c r="G46" s="162"/>
      <c r="H46" s="162"/>
      <c r="I46" s="162"/>
      <c r="J46" s="52"/>
      <c r="K46" s="169"/>
      <c r="L46" s="17"/>
      <c r="M46" s="169"/>
    </row>
    <row r="47" spans="1:13" ht="13.5" customHeight="1">
      <c r="A47" s="165"/>
      <c r="B47" s="167"/>
      <c r="C47" s="28" t="s">
        <v>130</v>
      </c>
      <c r="D47" s="25" t="s">
        <v>352</v>
      </c>
      <c r="E47" s="29"/>
      <c r="F47" s="13"/>
      <c r="G47" s="13"/>
      <c r="H47" s="13"/>
      <c r="I47" s="29"/>
      <c r="J47" s="52"/>
      <c r="K47" s="169"/>
      <c r="L47" s="17"/>
      <c r="M47" s="169"/>
    </row>
    <row r="48" spans="1:13">
      <c r="A48" s="165"/>
      <c r="B48" s="167"/>
      <c r="C48" s="17"/>
      <c r="D48" s="25"/>
      <c r="E48" s="53" t="s">
        <v>45</v>
      </c>
      <c r="F48" s="13"/>
      <c r="G48" s="13"/>
      <c r="H48" s="13"/>
      <c r="I48" s="29"/>
      <c r="J48" s="29"/>
      <c r="K48" s="169"/>
      <c r="L48" s="88"/>
      <c r="M48" s="169"/>
    </row>
    <row r="49" spans="1:24" ht="13.5" customHeight="1">
      <c r="A49" s="165"/>
      <c r="B49" s="167"/>
      <c r="C49" s="28" t="s">
        <v>130</v>
      </c>
      <c r="D49" s="177" t="s">
        <v>301</v>
      </c>
      <c r="E49" s="177"/>
      <c r="F49" s="177"/>
      <c r="G49" s="177"/>
      <c r="H49" s="177"/>
      <c r="I49" s="177"/>
      <c r="J49" s="117"/>
      <c r="K49" s="169"/>
      <c r="L49" s="89"/>
      <c r="M49" s="169"/>
    </row>
    <row r="50" spans="1:24" ht="13.5" customHeight="1">
      <c r="A50" s="171" t="s">
        <v>12</v>
      </c>
      <c r="B50" s="167"/>
      <c r="C50" s="28" t="s">
        <v>130</v>
      </c>
      <c r="D50" s="25" t="s">
        <v>291</v>
      </c>
      <c r="E50" s="67"/>
      <c r="F50" s="66"/>
      <c r="G50" s="66"/>
      <c r="H50" s="66"/>
      <c r="I50" s="67"/>
      <c r="J50" s="117"/>
      <c r="K50" s="169"/>
      <c r="L50" s="89"/>
      <c r="M50" s="169"/>
    </row>
    <row r="51" spans="1:24" ht="13.5" customHeight="1">
      <c r="A51" s="171"/>
      <c r="B51" s="167"/>
      <c r="C51" s="28" t="s">
        <v>130</v>
      </c>
      <c r="D51" s="25" t="s">
        <v>292</v>
      </c>
      <c r="E51" s="67"/>
      <c r="F51" s="66"/>
      <c r="G51" s="66"/>
      <c r="H51" s="66"/>
      <c r="I51" s="67"/>
      <c r="J51" s="117"/>
      <c r="K51" s="169"/>
      <c r="L51" s="89"/>
      <c r="M51" s="169"/>
    </row>
    <row r="52" spans="1:24" ht="13.5" customHeight="1">
      <c r="A52" s="171"/>
      <c r="B52" s="167"/>
      <c r="C52" s="28" t="s">
        <v>130</v>
      </c>
      <c r="D52" s="25" t="s">
        <v>293</v>
      </c>
      <c r="E52" s="67"/>
      <c r="F52" s="66"/>
      <c r="G52" s="66"/>
      <c r="H52" s="66"/>
      <c r="I52" s="67"/>
      <c r="J52" s="117"/>
      <c r="K52" s="169"/>
      <c r="L52" s="89"/>
      <c r="M52" s="169"/>
    </row>
    <row r="53" spans="1:24" ht="13.5" customHeight="1">
      <c r="A53" s="171"/>
      <c r="B53" s="167"/>
      <c r="C53" s="28" t="s">
        <v>130</v>
      </c>
      <c r="D53" s="25" t="s">
        <v>294</v>
      </c>
      <c r="E53" s="67"/>
      <c r="F53" s="66"/>
      <c r="G53" s="66"/>
      <c r="H53" s="66"/>
      <c r="I53" s="67"/>
      <c r="J53" s="117"/>
      <c r="K53" s="169"/>
      <c r="L53" s="89"/>
      <c r="M53" s="169"/>
    </row>
    <row r="54" spans="1:24" ht="13.5" customHeight="1">
      <c r="A54" s="171"/>
      <c r="B54" s="167"/>
      <c r="C54" s="28" t="s">
        <v>130</v>
      </c>
      <c r="D54" s="25" t="s">
        <v>295</v>
      </c>
      <c r="E54" s="67"/>
      <c r="F54" s="66"/>
      <c r="G54" s="66"/>
      <c r="H54" s="66"/>
      <c r="I54" s="67"/>
      <c r="J54" s="117"/>
      <c r="K54" s="169"/>
      <c r="L54" s="89"/>
      <c r="M54" s="169"/>
    </row>
    <row r="55" spans="1:24" ht="13.5" customHeight="1">
      <c r="A55" s="171"/>
      <c r="B55" s="167"/>
      <c r="C55" s="28" t="s">
        <v>130</v>
      </c>
      <c r="D55" s="25" t="s">
        <v>353</v>
      </c>
      <c r="E55" s="67"/>
      <c r="F55" s="66"/>
      <c r="G55" s="66"/>
      <c r="H55" s="66"/>
      <c r="I55" s="67"/>
      <c r="J55" s="117"/>
      <c r="K55" s="169"/>
      <c r="L55" s="89"/>
      <c r="M55" s="169"/>
    </row>
    <row r="56" spans="1:24" ht="13.5" customHeight="1">
      <c r="A56" s="171"/>
      <c r="B56" s="167"/>
      <c r="C56" s="28" t="s">
        <v>130</v>
      </c>
      <c r="D56" s="25" t="s">
        <v>354</v>
      </c>
      <c r="E56" s="67"/>
      <c r="F56" s="66"/>
      <c r="G56" s="66"/>
      <c r="H56" s="66"/>
      <c r="I56" s="67"/>
      <c r="J56" s="117"/>
      <c r="K56" s="169"/>
      <c r="L56" s="89"/>
      <c r="M56" s="169"/>
    </row>
    <row r="57" spans="1:24" ht="13.5" customHeight="1">
      <c r="A57" s="171"/>
      <c r="B57" s="167"/>
      <c r="C57" s="28" t="s">
        <v>130</v>
      </c>
      <c r="D57" s="25" t="s">
        <v>355</v>
      </c>
      <c r="E57" s="67"/>
      <c r="F57" s="66"/>
      <c r="G57" s="66"/>
      <c r="H57" s="66"/>
      <c r="I57" s="67"/>
      <c r="J57" s="117"/>
      <c r="K57" s="169"/>
      <c r="L57" s="89"/>
      <c r="M57" s="169"/>
    </row>
    <row r="58" spans="1:24">
      <c r="A58" s="171"/>
      <c r="B58" s="167"/>
      <c r="C58" s="17"/>
      <c r="D58" s="25"/>
      <c r="E58" s="29"/>
      <c r="F58" s="54"/>
      <c r="G58" s="54"/>
      <c r="H58" s="54"/>
      <c r="I58" s="53"/>
      <c r="J58" s="53"/>
      <c r="K58" s="169"/>
      <c r="L58" s="18"/>
      <c r="M58" s="169"/>
      <c r="O58" s="59"/>
      <c r="P58" s="59"/>
      <c r="Q58" s="59"/>
      <c r="R58" s="59"/>
      <c r="S58" s="59"/>
      <c r="T58" s="59"/>
      <c r="U58" s="59"/>
      <c r="V58" s="59"/>
      <c r="W58" s="60" t="s">
        <v>329</v>
      </c>
      <c r="X58" s="59"/>
    </row>
    <row r="59" spans="1:24">
      <c r="A59" s="171"/>
      <c r="B59" s="167"/>
      <c r="C59" s="17"/>
      <c r="D59" s="25"/>
      <c r="E59" s="53" t="str">
        <f>"評価値＝(　"&amp;TEXT(P59+R59*0.5,"0.0")&amp;"　)評価数／(　"&amp;TEXT(P59+R59+T59,"0.0")&amp;"　)対象評価項目数＝（　"&amp;TEXT(W59,0)&amp;"　）％"</f>
        <v>評価値＝(　0.0　)評価数／(　0.0　)対象評価項目数＝（　0　）％</v>
      </c>
      <c r="F59" s="54"/>
      <c r="G59" s="54"/>
      <c r="H59" s="54"/>
      <c r="I59" s="53"/>
      <c r="J59" s="53"/>
      <c r="K59" s="169"/>
      <c r="L59" s="18"/>
      <c r="M59" s="169"/>
      <c r="O59" s="59" t="s">
        <v>330</v>
      </c>
      <c r="P59" s="60">
        <f>COUNTIF($C7:$C33,"〇")+COUNTIF($C37:$C57,"〇")</f>
        <v>0</v>
      </c>
      <c r="Q59" s="59" t="s">
        <v>331</v>
      </c>
      <c r="R59" s="60">
        <f>COUNTIF($C7:$C33,"△")+COUNTIF($C37:$C57,"△")</f>
        <v>0</v>
      </c>
      <c r="S59" s="59" t="s">
        <v>332</v>
      </c>
      <c r="T59" s="60">
        <f>COUNTIF($C7:$C33,"×")+COUNTIF($C37:$C57,"×")</f>
        <v>0</v>
      </c>
      <c r="U59" s="59" t="s">
        <v>333</v>
      </c>
      <c r="V59" s="61">
        <f>IF(P59+R59+T59=0,0,ROUND((P59+R59*0.5)/(P59+R59+T59),3))</f>
        <v>0</v>
      </c>
      <c r="W59" s="59">
        <f>IF(V59="","",ROUND(V59*100,1))</f>
        <v>0</v>
      </c>
      <c r="X59" s="62" t="str">
        <f>IF(W59&lt;60,"d",IF(W59&lt;80,"c",IF(W59&lt;90,"b","a")))</f>
        <v>d</v>
      </c>
    </row>
    <row r="60" spans="1:24">
      <c r="A60" s="171"/>
      <c r="B60" s="167"/>
      <c r="C60" s="17"/>
      <c r="D60" s="25"/>
      <c r="E60" s="53" t="s">
        <v>805</v>
      </c>
      <c r="F60" s="54"/>
      <c r="G60" s="54"/>
      <c r="H60" s="54"/>
      <c r="I60" s="53"/>
      <c r="J60" s="53"/>
      <c r="K60" s="169"/>
      <c r="L60" s="18"/>
      <c r="M60" s="169"/>
    </row>
    <row r="61" spans="1:24">
      <c r="A61" s="171"/>
      <c r="B61" s="167"/>
      <c r="C61" s="17"/>
      <c r="D61" s="25"/>
      <c r="E61" s="53" t="s">
        <v>806</v>
      </c>
      <c r="F61" s="54"/>
      <c r="G61" s="54"/>
      <c r="H61" s="54"/>
      <c r="I61" s="53"/>
      <c r="J61" s="53"/>
      <c r="K61" s="169"/>
      <c r="L61" s="18"/>
      <c r="M61" s="169"/>
    </row>
    <row r="62" spans="1:24">
      <c r="A62" s="171"/>
      <c r="B62" s="167"/>
      <c r="C62" s="17"/>
      <c r="D62" s="25"/>
      <c r="E62" s="53" t="s">
        <v>807</v>
      </c>
      <c r="F62" s="54"/>
      <c r="G62" s="54"/>
      <c r="H62" s="54"/>
      <c r="I62" s="53"/>
      <c r="J62" s="53"/>
      <c r="K62" s="169"/>
      <c r="L62" s="18"/>
      <c r="M62" s="169"/>
    </row>
    <row r="63" spans="1:24">
      <c r="A63" s="171"/>
      <c r="B63" s="167"/>
      <c r="C63" s="17"/>
      <c r="D63" s="25"/>
      <c r="E63" s="53" t="s">
        <v>808</v>
      </c>
      <c r="F63" s="54"/>
      <c r="G63" s="54"/>
      <c r="H63" s="54"/>
      <c r="I63" s="53"/>
      <c r="J63" s="53"/>
      <c r="K63" s="169"/>
      <c r="L63" s="18"/>
      <c r="M63" s="169"/>
    </row>
    <row r="64" spans="1:24">
      <c r="A64" s="174"/>
      <c r="B64" s="175"/>
      <c r="C64" s="19"/>
      <c r="D64" s="27"/>
      <c r="E64" s="53"/>
      <c r="F64" s="57"/>
      <c r="G64" s="57"/>
      <c r="H64" s="57"/>
      <c r="I64" s="57"/>
      <c r="J64" s="57"/>
      <c r="K64" s="170"/>
      <c r="L64" s="50"/>
      <c r="M64" s="170"/>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c r="K74" s="33"/>
      <c r="L74" s="33"/>
    </row>
    <row r="75" spans="4:91">
      <c r="K75" s="33"/>
      <c r="L75" s="33"/>
    </row>
    <row r="76" spans="4:91">
      <c r="K76" s="33"/>
      <c r="L76" s="33"/>
    </row>
    <row r="77" spans="4:91">
      <c r="K77" s="33"/>
      <c r="L77" s="33"/>
    </row>
    <row r="78" spans="4:91" s="11" customFormat="1">
      <c r="D78" s="23"/>
      <c r="K78" s="33"/>
      <c r="L78" s="33"/>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sheetData>
  <mergeCells count="30">
    <mergeCell ref="M45:M64"/>
    <mergeCell ref="D49:I49"/>
    <mergeCell ref="M37:M43"/>
    <mergeCell ref="A37:A49"/>
    <mergeCell ref="B37:B64"/>
    <mergeCell ref="D37:I38"/>
    <mergeCell ref="A50:A64"/>
    <mergeCell ref="K37:K43"/>
    <mergeCell ref="D39:I40"/>
    <mergeCell ref="D41:I42"/>
    <mergeCell ref="D43:I44"/>
    <mergeCell ref="D45:I46"/>
    <mergeCell ref="K45:K64"/>
    <mergeCell ref="M4:M7"/>
    <mergeCell ref="D7:I8"/>
    <mergeCell ref="D9:I10"/>
    <mergeCell ref="K9:K33"/>
    <mergeCell ref="M9:M33"/>
    <mergeCell ref="D11:I12"/>
    <mergeCell ref="D13:I14"/>
    <mergeCell ref="D21:I22"/>
    <mergeCell ref="D23:I24"/>
    <mergeCell ref="D26:I27"/>
    <mergeCell ref="D28:I29"/>
    <mergeCell ref="C3:F3"/>
    <mergeCell ref="G3:H3"/>
    <mergeCell ref="A4:A17"/>
    <mergeCell ref="B4:B33"/>
    <mergeCell ref="K4:K7"/>
    <mergeCell ref="A18:A33"/>
  </mergeCells>
  <phoneticPr fontId="2"/>
  <dataValidations count="2">
    <dataValidation type="list" allowBlank="1" showInputMessage="1" showErrorMessage="1" sqref="C7 C9 C11 C13 C15:C21 C23 C25:C26 C28 C30:C33 C37 C39 C41 C43 C45 C47 C49:C57">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8"/>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46</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IF(OR(L4="〇",L8="〇"),"e",IF(OR(J4="〇",J8="〇"),"d",X57))</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47</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c r="A6" s="165"/>
      <c r="B6" s="167"/>
      <c r="C6" s="17"/>
      <c r="D6" s="25"/>
      <c r="E6" s="53" t="s">
        <v>48</v>
      </c>
      <c r="F6" s="53"/>
      <c r="G6" s="53"/>
      <c r="H6" s="53"/>
      <c r="I6" s="53"/>
      <c r="J6" s="109"/>
      <c r="K6" s="169"/>
      <c r="L6" s="18"/>
      <c r="M6" s="169"/>
    </row>
    <row r="7" spans="1:22" ht="13.5" customHeight="1">
      <c r="A7" s="165"/>
      <c r="B7" s="167"/>
      <c r="C7" s="28" t="s">
        <v>130</v>
      </c>
      <c r="D7" s="177" t="s">
        <v>362</v>
      </c>
      <c r="E7" s="177"/>
      <c r="F7" s="177"/>
      <c r="G7" s="177"/>
      <c r="H7" s="177"/>
      <c r="I7" s="177"/>
      <c r="J7" s="109"/>
      <c r="K7" s="169"/>
      <c r="L7" s="19"/>
      <c r="M7" s="170"/>
    </row>
    <row r="8" spans="1:22" ht="13.5" customHeight="1">
      <c r="A8" s="165"/>
      <c r="B8" s="167"/>
      <c r="C8" s="28" t="s">
        <v>130</v>
      </c>
      <c r="D8" s="25" t="s">
        <v>363</v>
      </c>
      <c r="E8" s="53"/>
      <c r="F8" s="54"/>
      <c r="G8" s="54"/>
      <c r="H8" s="54"/>
      <c r="I8" s="53"/>
      <c r="J8" s="109"/>
      <c r="K8" s="169"/>
      <c r="L8" s="35" t="s">
        <v>130</v>
      </c>
      <c r="M8" s="169" t="s">
        <v>132</v>
      </c>
    </row>
    <row r="9" spans="1:22" ht="13.5" customHeight="1">
      <c r="A9" s="165"/>
      <c r="B9" s="167"/>
      <c r="C9" s="28" t="s">
        <v>130</v>
      </c>
      <c r="D9" s="25" t="s">
        <v>356</v>
      </c>
      <c r="E9" s="53"/>
      <c r="F9" s="54"/>
      <c r="G9" s="54"/>
      <c r="H9" s="54"/>
      <c r="I9" s="53"/>
      <c r="J9" s="109"/>
      <c r="K9" s="169"/>
      <c r="L9" s="78"/>
      <c r="M9" s="169"/>
    </row>
    <row r="10" spans="1:22" ht="13.5" customHeight="1">
      <c r="A10" s="165"/>
      <c r="B10" s="167"/>
      <c r="C10" s="28" t="s">
        <v>130</v>
      </c>
      <c r="D10" s="25" t="s">
        <v>357</v>
      </c>
      <c r="E10" s="53"/>
      <c r="F10" s="54"/>
      <c r="G10" s="54"/>
      <c r="H10" s="54"/>
      <c r="I10" s="53"/>
      <c r="J10" s="109"/>
      <c r="K10" s="169"/>
      <c r="L10" s="78"/>
      <c r="M10" s="169"/>
    </row>
    <row r="11" spans="1:22" ht="13.5" customHeight="1">
      <c r="A11" s="165"/>
      <c r="B11" s="167"/>
      <c r="C11" s="28" t="s">
        <v>130</v>
      </c>
      <c r="D11" s="25" t="s">
        <v>358</v>
      </c>
      <c r="E11" s="53"/>
      <c r="F11" s="54"/>
      <c r="G11" s="54"/>
      <c r="H11" s="54"/>
      <c r="I11" s="53"/>
      <c r="J11" s="109"/>
      <c r="K11" s="169"/>
      <c r="L11" s="78"/>
      <c r="M11" s="169"/>
    </row>
    <row r="12" spans="1:22" ht="13.5" customHeight="1">
      <c r="A12" s="165"/>
      <c r="B12" s="167"/>
      <c r="C12" s="28" t="s">
        <v>130</v>
      </c>
      <c r="D12" s="25" t="s">
        <v>359</v>
      </c>
      <c r="E12" s="53"/>
      <c r="F12" s="54"/>
      <c r="G12" s="54"/>
      <c r="H12" s="54"/>
      <c r="I12" s="53"/>
      <c r="J12" s="109"/>
      <c r="K12" s="169"/>
      <c r="L12" s="78"/>
      <c r="M12" s="169"/>
    </row>
    <row r="13" spans="1:22" ht="13.5" customHeight="1">
      <c r="A13" s="165"/>
      <c r="B13" s="167"/>
      <c r="C13" s="28" t="s">
        <v>130</v>
      </c>
      <c r="D13" s="25" t="s">
        <v>360</v>
      </c>
      <c r="E13" s="53"/>
      <c r="F13" s="54"/>
      <c r="G13" s="54"/>
      <c r="H13" s="54"/>
      <c r="I13" s="53"/>
      <c r="J13" s="109"/>
      <c r="K13" s="169"/>
      <c r="L13" s="78"/>
      <c r="M13" s="169"/>
    </row>
    <row r="14" spans="1:22" ht="13.5" customHeight="1">
      <c r="A14" s="165"/>
      <c r="B14" s="167"/>
      <c r="C14" s="28" t="s">
        <v>130</v>
      </c>
      <c r="D14" s="25" t="s">
        <v>361</v>
      </c>
      <c r="E14" s="53"/>
      <c r="F14" s="54"/>
      <c r="G14" s="54"/>
      <c r="H14" s="54"/>
      <c r="I14" s="53"/>
      <c r="J14" s="109"/>
      <c r="K14" s="169"/>
      <c r="L14" s="78"/>
      <c r="M14" s="169"/>
    </row>
    <row r="15" spans="1:22">
      <c r="A15" s="165"/>
      <c r="B15" s="167"/>
      <c r="C15" s="17"/>
      <c r="D15" s="25"/>
      <c r="E15" s="53" t="s">
        <v>49</v>
      </c>
      <c r="F15" s="54"/>
      <c r="G15" s="54"/>
      <c r="H15" s="54"/>
      <c r="I15" s="53"/>
      <c r="J15" s="53"/>
      <c r="K15" s="169"/>
      <c r="L15" s="53"/>
      <c r="M15" s="169"/>
    </row>
    <row r="16" spans="1:22" ht="13.5" customHeight="1">
      <c r="A16" s="171" t="s">
        <v>12</v>
      </c>
      <c r="B16" s="167"/>
      <c r="C16" s="28" t="s">
        <v>130</v>
      </c>
      <c r="D16" s="177" t="s">
        <v>257</v>
      </c>
      <c r="E16" s="177"/>
      <c r="F16" s="177"/>
      <c r="G16" s="177"/>
      <c r="H16" s="177"/>
      <c r="I16" s="177"/>
      <c r="J16" s="52"/>
      <c r="K16" s="169"/>
      <c r="L16" s="52"/>
      <c r="M16" s="169"/>
    </row>
    <row r="17" spans="1:13" ht="13.5" customHeight="1">
      <c r="A17" s="171"/>
      <c r="B17" s="167"/>
      <c r="C17" s="28" t="s">
        <v>130</v>
      </c>
      <c r="D17" s="25" t="s">
        <v>262</v>
      </c>
      <c r="E17" s="29"/>
      <c r="F17" s="13"/>
      <c r="G17" s="13"/>
      <c r="H17" s="13"/>
      <c r="I17" s="29"/>
      <c r="J17" s="52"/>
      <c r="K17" s="169"/>
      <c r="L17" s="52"/>
      <c r="M17" s="169"/>
    </row>
    <row r="18" spans="1:13" ht="13.5" customHeight="1">
      <c r="A18" s="171"/>
      <c r="B18" s="167"/>
      <c r="C18" s="28" t="s">
        <v>130</v>
      </c>
      <c r="D18" s="25" t="s">
        <v>364</v>
      </c>
      <c r="E18" s="29"/>
      <c r="F18" s="13"/>
      <c r="G18" s="13"/>
      <c r="H18" s="13"/>
      <c r="I18" s="29"/>
      <c r="J18" s="52"/>
      <c r="K18" s="169"/>
      <c r="L18" s="52"/>
      <c r="M18" s="169"/>
    </row>
    <row r="19" spans="1:13" ht="13.5" customHeight="1">
      <c r="A19" s="171"/>
      <c r="B19" s="167"/>
      <c r="C19" s="28" t="s">
        <v>130</v>
      </c>
      <c r="D19" s="25" t="s">
        <v>264</v>
      </c>
      <c r="E19" s="29"/>
      <c r="F19" s="13"/>
      <c r="G19" s="13"/>
      <c r="H19" s="13"/>
      <c r="I19" s="29"/>
      <c r="J19" s="52"/>
      <c r="K19" s="169"/>
      <c r="L19" s="52"/>
      <c r="M19" s="169"/>
    </row>
    <row r="20" spans="1:13" ht="13.5" customHeight="1">
      <c r="A20" s="171"/>
      <c r="B20" s="167"/>
      <c r="C20" s="28" t="s">
        <v>130</v>
      </c>
      <c r="D20" s="25" t="s">
        <v>365</v>
      </c>
      <c r="E20" s="53"/>
      <c r="F20" s="54"/>
      <c r="G20" s="54"/>
      <c r="H20" s="54"/>
      <c r="I20" s="53"/>
      <c r="J20" s="53"/>
      <c r="K20" s="169"/>
      <c r="L20" s="53"/>
      <c r="M20" s="169"/>
    </row>
    <row r="21" spans="1:13">
      <c r="A21" s="171"/>
      <c r="B21" s="167"/>
      <c r="C21" s="17"/>
      <c r="D21" s="25"/>
      <c r="E21" s="53" t="s">
        <v>50</v>
      </c>
      <c r="F21" s="54"/>
      <c r="G21" s="54"/>
      <c r="H21" s="54"/>
      <c r="I21" s="53"/>
      <c r="J21" s="53"/>
      <c r="K21" s="169"/>
      <c r="L21" s="53"/>
      <c r="M21" s="169"/>
    </row>
    <row r="22" spans="1:13" ht="13.5" customHeight="1">
      <c r="A22" s="171"/>
      <c r="B22" s="167"/>
      <c r="C22" s="28" t="s">
        <v>130</v>
      </c>
      <c r="D22" s="25" t="s">
        <v>366</v>
      </c>
      <c r="E22" s="44"/>
      <c r="F22" s="29"/>
      <c r="G22" s="29"/>
      <c r="H22" s="29"/>
      <c r="I22" s="29"/>
      <c r="J22" s="52"/>
      <c r="K22" s="169"/>
      <c r="L22" s="52"/>
      <c r="M22" s="169"/>
    </row>
    <row r="23" spans="1:13" ht="13.5" customHeight="1">
      <c r="A23" s="171"/>
      <c r="B23" s="167"/>
      <c r="C23" s="28" t="s">
        <v>130</v>
      </c>
      <c r="D23" s="25" t="s">
        <v>367</v>
      </c>
      <c r="E23" s="29"/>
      <c r="F23" s="29"/>
      <c r="G23" s="29"/>
      <c r="H23" s="29"/>
      <c r="I23" s="29"/>
      <c r="J23" s="52"/>
      <c r="K23" s="169"/>
      <c r="L23" s="52"/>
      <c r="M23" s="169"/>
    </row>
    <row r="24" spans="1:13" ht="13.5" customHeight="1">
      <c r="A24" s="171"/>
      <c r="B24" s="167"/>
      <c r="C24" s="28" t="s">
        <v>130</v>
      </c>
      <c r="D24" s="25" t="s">
        <v>368</v>
      </c>
      <c r="E24" s="29"/>
      <c r="F24" s="13"/>
      <c r="G24" s="13"/>
      <c r="H24" s="13"/>
      <c r="I24" s="29"/>
      <c r="J24" s="52"/>
      <c r="K24" s="169"/>
      <c r="L24" s="52"/>
      <c r="M24" s="169"/>
    </row>
    <row r="25" spans="1:13" ht="13.5" customHeight="1">
      <c r="A25" s="171"/>
      <c r="B25" s="167"/>
      <c r="C25" s="28" t="s">
        <v>130</v>
      </c>
      <c r="D25" s="25" t="s">
        <v>369</v>
      </c>
      <c r="E25" s="29"/>
      <c r="F25" s="13"/>
      <c r="G25" s="13"/>
      <c r="H25" s="13"/>
      <c r="I25" s="29"/>
      <c r="J25" s="52"/>
      <c r="K25" s="169"/>
      <c r="L25" s="52"/>
      <c r="M25" s="169"/>
    </row>
    <row r="26" spans="1:13" ht="13.5" customHeight="1">
      <c r="A26" s="171"/>
      <c r="B26" s="167"/>
      <c r="C26" s="28" t="s">
        <v>130</v>
      </c>
      <c r="D26" s="25" t="s">
        <v>370</v>
      </c>
      <c r="E26" s="29"/>
      <c r="F26" s="13"/>
      <c r="G26" s="13"/>
      <c r="H26" s="13"/>
      <c r="I26" s="29"/>
      <c r="J26" s="52"/>
      <c r="K26" s="169"/>
      <c r="L26" s="52"/>
      <c r="M26" s="169"/>
    </row>
    <row r="27" spans="1:13" ht="13.5" customHeight="1">
      <c r="A27" s="171"/>
      <c r="B27" s="167"/>
      <c r="C27" s="28" t="s">
        <v>130</v>
      </c>
      <c r="D27" s="25" t="s">
        <v>267</v>
      </c>
      <c r="E27" s="29"/>
      <c r="F27" s="13"/>
      <c r="G27" s="13"/>
      <c r="H27" s="13"/>
      <c r="I27" s="29"/>
      <c r="J27" s="52"/>
      <c r="K27" s="169"/>
      <c r="L27" s="52"/>
      <c r="M27" s="169"/>
    </row>
    <row r="28" spans="1:13" ht="13.5" customHeight="1">
      <c r="A28" s="171"/>
      <c r="B28" s="167"/>
      <c r="C28" s="28" t="s">
        <v>130</v>
      </c>
      <c r="D28" s="25" t="s">
        <v>371</v>
      </c>
      <c r="E28" s="29"/>
      <c r="F28" s="13"/>
      <c r="G28" s="13"/>
      <c r="H28" s="13"/>
      <c r="I28" s="29"/>
      <c r="J28" s="52"/>
      <c r="K28" s="169"/>
      <c r="L28" s="52"/>
      <c r="M28" s="169"/>
    </row>
    <row r="29" spans="1:13" ht="13.5" customHeight="1">
      <c r="A29" s="171"/>
      <c r="B29" s="167"/>
      <c r="C29" s="28" t="s">
        <v>130</v>
      </c>
      <c r="D29" s="25" t="s">
        <v>372</v>
      </c>
      <c r="E29" s="29"/>
      <c r="F29" s="13"/>
      <c r="G29" s="13"/>
      <c r="H29" s="13"/>
      <c r="I29" s="29"/>
      <c r="J29" s="52"/>
      <c r="K29" s="169"/>
      <c r="L29" s="52"/>
      <c r="M29" s="169"/>
    </row>
    <row r="30" spans="1:13" ht="13.5" customHeight="1">
      <c r="A30" s="171"/>
      <c r="B30" s="167"/>
      <c r="C30" s="28" t="s">
        <v>130</v>
      </c>
      <c r="D30" s="25" t="s">
        <v>373</v>
      </c>
      <c r="E30" s="53"/>
      <c r="F30" s="54"/>
      <c r="G30" s="54"/>
      <c r="H30" s="54"/>
      <c r="I30" s="53"/>
      <c r="J30" s="53"/>
      <c r="K30" s="169"/>
      <c r="L30" s="53"/>
      <c r="M30" s="169"/>
    </row>
    <row r="31" spans="1:13" ht="13.5" customHeight="1">
      <c r="A31" s="171"/>
      <c r="B31" s="167"/>
      <c r="C31" s="28" t="s">
        <v>130</v>
      </c>
      <c r="D31" s="25" t="s">
        <v>374</v>
      </c>
      <c r="E31" s="53"/>
      <c r="F31" s="54"/>
      <c r="G31" s="54"/>
      <c r="H31" s="54"/>
      <c r="I31" s="53"/>
      <c r="J31" s="53"/>
      <c r="K31" s="169"/>
      <c r="L31" s="53"/>
      <c r="M31" s="169"/>
    </row>
    <row r="32" spans="1:13" ht="13.5" customHeight="1">
      <c r="A32" s="174"/>
      <c r="B32" s="175"/>
      <c r="C32" s="46" t="s">
        <v>130</v>
      </c>
      <c r="D32" s="27" t="s">
        <v>375</v>
      </c>
      <c r="E32" s="57"/>
      <c r="F32" s="57"/>
      <c r="G32" s="57"/>
      <c r="H32" s="57"/>
      <c r="I32" s="57"/>
      <c r="J32" s="57"/>
      <c r="K32" s="170"/>
      <c r="L32" s="57"/>
      <c r="M32" s="170"/>
    </row>
    <row r="33" spans="1:13">
      <c r="A33" s="11" t="s">
        <v>46</v>
      </c>
      <c r="C33" s="33"/>
      <c r="D33" s="41"/>
      <c r="K33" s="33"/>
      <c r="L33" s="33"/>
      <c r="M33" s="16"/>
    </row>
    <row r="34" spans="1:13" ht="19.5">
      <c r="A34" s="11" t="s">
        <v>1</v>
      </c>
      <c r="C34" s="33"/>
      <c r="D34" s="41"/>
      <c r="G34" s="4" t="s">
        <v>16</v>
      </c>
      <c r="K34" s="33"/>
      <c r="L34" s="33"/>
      <c r="M34" s="113" t="str">
        <f>M2</f>
        <v>（主任監督員 ）</v>
      </c>
    </row>
    <row r="35" spans="1:13" ht="19.5">
      <c r="A35" s="6" t="s">
        <v>2</v>
      </c>
      <c r="B35" s="6" t="s">
        <v>3</v>
      </c>
      <c r="C35" s="157" t="s">
        <v>4</v>
      </c>
      <c r="D35" s="158"/>
      <c r="E35" s="158"/>
      <c r="F35" s="159"/>
      <c r="G35" s="160" t="s">
        <v>6</v>
      </c>
      <c r="H35" s="161"/>
      <c r="I35" s="6" t="s">
        <v>8</v>
      </c>
      <c r="J35" s="71"/>
      <c r="K35" s="73" t="s">
        <v>9</v>
      </c>
      <c r="L35" s="71"/>
      <c r="M35" s="73" t="s">
        <v>10</v>
      </c>
    </row>
    <row r="36" spans="1:13" ht="13.5" customHeight="1">
      <c r="A36" s="164" t="s">
        <v>11</v>
      </c>
      <c r="B36" s="166" t="s">
        <v>47</v>
      </c>
      <c r="C36" s="28" t="s">
        <v>130</v>
      </c>
      <c r="D36" s="25"/>
      <c r="E36" s="10" t="s">
        <v>129</v>
      </c>
      <c r="F36" s="9"/>
      <c r="G36" s="9"/>
      <c r="H36" s="9"/>
      <c r="I36" s="9"/>
      <c r="J36" s="9"/>
      <c r="K36" s="168"/>
      <c r="L36" s="9"/>
      <c r="M36" s="168"/>
    </row>
    <row r="37" spans="1:13">
      <c r="A37" s="165"/>
      <c r="B37" s="167"/>
      <c r="C37" s="17"/>
      <c r="D37" s="25"/>
      <c r="E37" s="53" t="s">
        <v>51</v>
      </c>
      <c r="F37" s="7"/>
      <c r="G37" s="7"/>
      <c r="H37" s="7"/>
      <c r="I37" s="10"/>
      <c r="J37" s="10"/>
      <c r="K37" s="169"/>
      <c r="L37" s="10"/>
      <c r="M37" s="169"/>
    </row>
    <row r="38" spans="1:13" ht="13.5" customHeight="1">
      <c r="A38" s="165"/>
      <c r="B38" s="167"/>
      <c r="C38" s="28" t="s">
        <v>130</v>
      </c>
      <c r="D38" s="177" t="s">
        <v>376</v>
      </c>
      <c r="E38" s="177"/>
      <c r="F38" s="177"/>
      <c r="G38" s="177"/>
      <c r="H38" s="177"/>
      <c r="I38" s="177"/>
      <c r="J38" s="52"/>
      <c r="K38" s="169"/>
      <c r="L38" s="52"/>
      <c r="M38" s="169"/>
    </row>
    <row r="39" spans="1:13" ht="13.5" customHeight="1">
      <c r="A39" s="165"/>
      <c r="B39" s="167"/>
      <c r="C39" s="28" t="s">
        <v>130</v>
      </c>
      <c r="D39" s="25" t="s">
        <v>377</v>
      </c>
      <c r="E39" s="29"/>
      <c r="F39" s="13"/>
      <c r="G39" s="13"/>
      <c r="H39" s="13"/>
      <c r="I39" s="29"/>
      <c r="J39" s="52"/>
      <c r="K39" s="169"/>
      <c r="L39" s="52"/>
      <c r="M39" s="169"/>
    </row>
    <row r="40" spans="1:13">
      <c r="A40" s="165"/>
      <c r="B40" s="167"/>
      <c r="C40" s="17"/>
      <c r="D40" s="25"/>
      <c r="E40" s="53" t="s">
        <v>52</v>
      </c>
      <c r="F40" s="53"/>
      <c r="G40" s="53"/>
      <c r="H40" s="53"/>
      <c r="I40" s="53"/>
      <c r="J40" s="53"/>
      <c r="K40" s="169"/>
      <c r="L40" s="53"/>
      <c r="M40" s="169"/>
    </row>
    <row r="41" spans="1:13" ht="13.5" customHeight="1">
      <c r="A41" s="165"/>
      <c r="B41" s="167"/>
      <c r="C41" s="28" t="s">
        <v>130</v>
      </c>
      <c r="D41" s="177" t="s">
        <v>259</v>
      </c>
      <c r="E41" s="177"/>
      <c r="F41" s="177"/>
      <c r="G41" s="177"/>
      <c r="H41" s="177"/>
      <c r="I41" s="177"/>
      <c r="J41" s="52"/>
      <c r="K41" s="169"/>
      <c r="L41" s="52"/>
      <c r="M41" s="169"/>
    </row>
    <row r="42" spans="1:13" ht="13.5" customHeight="1">
      <c r="A42" s="165"/>
      <c r="B42" s="167"/>
      <c r="C42" s="28" t="s">
        <v>130</v>
      </c>
      <c r="D42" s="25" t="s">
        <v>378</v>
      </c>
      <c r="E42" s="29"/>
      <c r="F42" s="13"/>
      <c r="G42" s="13"/>
      <c r="H42" s="13"/>
      <c r="I42" s="29"/>
      <c r="J42" s="52"/>
      <c r="K42" s="169"/>
      <c r="L42" s="52"/>
      <c r="M42" s="169"/>
    </row>
    <row r="43" spans="1:13" ht="13.5" customHeight="1">
      <c r="A43" s="165"/>
      <c r="B43" s="167"/>
      <c r="C43" s="28" t="s">
        <v>130</v>
      </c>
      <c r="D43" s="25" t="s">
        <v>379</v>
      </c>
      <c r="E43" s="29"/>
      <c r="F43" s="13"/>
      <c r="G43" s="13"/>
      <c r="H43" s="13"/>
      <c r="I43" s="29"/>
      <c r="J43" s="52"/>
      <c r="K43" s="169"/>
      <c r="L43" s="52"/>
      <c r="M43" s="169"/>
    </row>
    <row r="44" spans="1:13" ht="13.5" customHeight="1">
      <c r="A44" s="165"/>
      <c r="B44" s="167"/>
      <c r="C44" s="28" t="s">
        <v>130</v>
      </c>
      <c r="D44" s="25" t="s">
        <v>380</v>
      </c>
      <c r="E44" s="29"/>
      <c r="F44" s="13"/>
      <c r="G44" s="13"/>
      <c r="H44" s="13"/>
      <c r="I44" s="29"/>
      <c r="J44" s="52"/>
      <c r="K44" s="169"/>
      <c r="L44" s="52"/>
      <c r="M44" s="169"/>
    </row>
    <row r="45" spans="1:13" ht="13.5" customHeight="1">
      <c r="A45" s="165"/>
      <c r="B45" s="167"/>
      <c r="C45" s="28" t="s">
        <v>130</v>
      </c>
      <c r="D45" s="25" t="s">
        <v>381</v>
      </c>
      <c r="E45" s="29"/>
      <c r="F45" s="13"/>
      <c r="G45" s="13"/>
      <c r="H45" s="13"/>
      <c r="I45" s="29"/>
      <c r="J45" s="52"/>
      <c r="K45" s="169"/>
      <c r="L45" s="52"/>
      <c r="M45" s="169"/>
    </row>
    <row r="46" spans="1:13" ht="13.5" customHeight="1">
      <c r="A46" s="171" t="s">
        <v>12</v>
      </c>
      <c r="B46" s="167"/>
      <c r="C46" s="28" t="s">
        <v>130</v>
      </c>
      <c r="D46" s="25" t="s">
        <v>382</v>
      </c>
      <c r="E46" s="53"/>
      <c r="F46" s="54"/>
      <c r="G46" s="54"/>
      <c r="H46" s="54"/>
      <c r="I46" s="53"/>
      <c r="J46" s="53"/>
      <c r="K46" s="169"/>
      <c r="L46" s="53"/>
      <c r="M46" s="169"/>
    </row>
    <row r="47" spans="1:13" ht="13.5" customHeight="1">
      <c r="A47" s="171"/>
      <c r="B47" s="167"/>
      <c r="C47" s="28" t="s">
        <v>130</v>
      </c>
      <c r="D47" s="25" t="s">
        <v>267</v>
      </c>
      <c r="E47" s="53"/>
      <c r="F47" s="54"/>
      <c r="G47" s="54"/>
      <c r="H47" s="54"/>
      <c r="I47" s="53"/>
      <c r="J47" s="53"/>
      <c r="K47" s="169"/>
      <c r="L47" s="53"/>
      <c r="M47" s="169"/>
    </row>
    <row r="48" spans="1:13" ht="13.5" customHeight="1">
      <c r="A48" s="171"/>
      <c r="B48" s="167"/>
      <c r="C48" s="28" t="s">
        <v>130</v>
      </c>
      <c r="D48" s="25" t="s">
        <v>383</v>
      </c>
      <c r="E48" s="53"/>
      <c r="F48" s="54"/>
      <c r="G48" s="54"/>
      <c r="H48" s="54"/>
      <c r="I48" s="53"/>
      <c r="J48" s="53"/>
      <c r="K48" s="169"/>
      <c r="L48" s="53"/>
      <c r="M48" s="169"/>
    </row>
    <row r="49" spans="1:24" ht="13.5" customHeight="1">
      <c r="A49" s="171"/>
      <c r="B49" s="167"/>
      <c r="C49" s="28" t="s">
        <v>130</v>
      </c>
      <c r="D49" s="25" t="s">
        <v>384</v>
      </c>
      <c r="E49" s="53"/>
      <c r="F49" s="54"/>
      <c r="G49" s="54"/>
      <c r="H49" s="54"/>
      <c r="I49" s="53"/>
      <c r="J49" s="53"/>
      <c r="K49" s="169"/>
      <c r="L49" s="53"/>
      <c r="M49" s="169"/>
    </row>
    <row r="50" spans="1:24">
      <c r="A50" s="171"/>
      <c r="B50" s="167"/>
      <c r="C50" s="17"/>
      <c r="D50" s="25"/>
      <c r="E50" s="53" t="s">
        <v>53</v>
      </c>
      <c r="F50" s="54"/>
      <c r="G50" s="54"/>
      <c r="H50" s="54"/>
      <c r="I50" s="53"/>
      <c r="J50" s="53"/>
      <c r="K50" s="169"/>
      <c r="L50" s="53"/>
      <c r="M50" s="169"/>
    </row>
    <row r="51" spans="1:24" ht="13.5" customHeight="1">
      <c r="A51" s="171"/>
      <c r="B51" s="167"/>
      <c r="C51" s="28" t="s">
        <v>130</v>
      </c>
      <c r="D51" s="177" t="s">
        <v>386</v>
      </c>
      <c r="E51" s="177"/>
      <c r="F51" s="177"/>
      <c r="G51" s="177"/>
      <c r="H51" s="177"/>
      <c r="I51" s="177"/>
      <c r="J51" s="52"/>
      <c r="K51" s="169"/>
      <c r="L51" s="52"/>
      <c r="M51" s="169"/>
    </row>
    <row r="52" spans="1:24" ht="13.5" customHeight="1">
      <c r="A52" s="171"/>
      <c r="B52" s="167"/>
      <c r="C52" s="28" t="s">
        <v>130</v>
      </c>
      <c r="D52" s="25" t="s">
        <v>387</v>
      </c>
      <c r="E52" s="44"/>
      <c r="F52" s="13"/>
      <c r="G52" s="13"/>
      <c r="H52" s="13"/>
      <c r="I52" s="29"/>
      <c r="J52" s="52"/>
      <c r="K52" s="169"/>
      <c r="L52" s="52"/>
      <c r="M52" s="169"/>
    </row>
    <row r="53" spans="1:24" ht="13.5" customHeight="1">
      <c r="A53" s="171"/>
      <c r="B53" s="167"/>
      <c r="C53" s="28" t="s">
        <v>130</v>
      </c>
      <c r="D53" s="25" t="s">
        <v>388</v>
      </c>
      <c r="E53" s="29"/>
      <c r="F53" s="13"/>
      <c r="G53" s="13"/>
      <c r="H53" s="13"/>
      <c r="I53" s="29"/>
      <c r="J53" s="52"/>
      <c r="K53" s="169"/>
      <c r="L53" s="52"/>
      <c r="M53" s="169"/>
    </row>
    <row r="54" spans="1:24" ht="13.5" customHeight="1">
      <c r="A54" s="171"/>
      <c r="B54" s="167"/>
      <c r="C54" s="28" t="s">
        <v>130</v>
      </c>
      <c r="D54" s="25" t="s">
        <v>385</v>
      </c>
      <c r="E54" s="29"/>
      <c r="F54" s="13"/>
      <c r="G54" s="13"/>
      <c r="H54" s="13"/>
      <c r="I54" s="29"/>
      <c r="J54" s="52"/>
      <c r="K54" s="169"/>
      <c r="L54" s="52"/>
      <c r="M54" s="169"/>
    </row>
    <row r="55" spans="1:24" ht="13.5" customHeight="1">
      <c r="A55" s="171"/>
      <c r="B55" s="167"/>
      <c r="C55" s="28" t="s">
        <v>130</v>
      </c>
      <c r="D55" s="25" t="s">
        <v>320</v>
      </c>
      <c r="E55" s="29"/>
      <c r="F55" s="13"/>
      <c r="G55" s="13"/>
      <c r="H55" s="13"/>
      <c r="I55" s="29"/>
      <c r="J55" s="52"/>
      <c r="K55" s="169"/>
      <c r="L55" s="52"/>
      <c r="M55" s="169"/>
    </row>
    <row r="56" spans="1:24" ht="13.5" customHeight="1">
      <c r="A56" s="171"/>
      <c r="B56" s="167"/>
      <c r="C56" s="17"/>
      <c r="D56" s="25"/>
      <c r="E56" s="29"/>
      <c r="F56" s="13"/>
      <c r="G56" s="13"/>
      <c r="H56" s="13"/>
      <c r="I56" s="29"/>
      <c r="J56" s="52"/>
      <c r="K56" s="169"/>
      <c r="L56" s="52"/>
      <c r="M56" s="169"/>
      <c r="O56" s="59"/>
      <c r="P56" s="59"/>
      <c r="Q56" s="59"/>
      <c r="R56" s="59"/>
      <c r="S56" s="59"/>
      <c r="T56" s="59"/>
      <c r="U56" s="59"/>
      <c r="V56" s="59"/>
      <c r="W56" s="60" t="s">
        <v>329</v>
      </c>
      <c r="X56" s="59"/>
    </row>
    <row r="57" spans="1:24">
      <c r="A57" s="171"/>
      <c r="B57" s="167"/>
      <c r="C57" s="17"/>
      <c r="D57" s="25"/>
      <c r="E57" s="53" t="str">
        <f>"評価値＝(　"&amp;TEXT(P57+R57*0.5,"0.0")&amp;"　)評価数／(　"&amp;TEXT(P57+R57+T57,"0.0")&amp;"　)対象評価項目数＝（　"&amp;TEXT(W57,0)&amp;"　）％"</f>
        <v>評価値＝(　0.0　)評価数／(　0.0　)対象評価項目数＝（　0　）％</v>
      </c>
      <c r="F57" s="54"/>
      <c r="G57" s="54"/>
      <c r="H57" s="54"/>
      <c r="I57" s="53"/>
      <c r="J57" s="53"/>
      <c r="K57" s="169"/>
      <c r="L57" s="53"/>
      <c r="M57" s="169"/>
      <c r="O57" s="59" t="s">
        <v>330</v>
      </c>
      <c r="P57" s="60">
        <f>COUNTIF($C7:$C32,"〇")+COUNTIF($C36:$C55,"〇")</f>
        <v>0</v>
      </c>
      <c r="Q57" s="59" t="s">
        <v>331</v>
      </c>
      <c r="R57" s="60">
        <f>COUNTIF($C7:$C32,"△")+COUNTIF($C36:$C55,"△")</f>
        <v>0</v>
      </c>
      <c r="S57" s="59" t="s">
        <v>332</v>
      </c>
      <c r="T57" s="60">
        <f>COUNTIF($C7:$C32,"×")+COUNTIF($C36:$C55,"×")</f>
        <v>0</v>
      </c>
      <c r="U57" s="59" t="s">
        <v>333</v>
      </c>
      <c r="V57" s="61">
        <f>IF(P57+R57+T57=0,0,ROUND((P57+R57*0.5)/(P57+R57+T57),3))</f>
        <v>0</v>
      </c>
      <c r="W57" s="59">
        <f>IF(V57="","",ROUND(V57*100,1))</f>
        <v>0</v>
      </c>
      <c r="X57" s="62" t="str">
        <f>IF(W57&lt;60,"d",IF(W57&lt;80,"c",IF(W57&lt;90,"b","a")))</f>
        <v>d</v>
      </c>
    </row>
    <row r="58" spans="1:24">
      <c r="A58" s="171"/>
      <c r="B58" s="167"/>
      <c r="C58" s="17"/>
      <c r="D58" s="25"/>
      <c r="E58" s="53" t="s">
        <v>805</v>
      </c>
      <c r="F58" s="54"/>
      <c r="G58" s="54"/>
      <c r="H58" s="54"/>
      <c r="I58" s="53"/>
      <c r="J58" s="53"/>
      <c r="K58" s="169"/>
      <c r="L58" s="53"/>
      <c r="M58" s="169"/>
    </row>
    <row r="59" spans="1:24">
      <c r="A59" s="171"/>
      <c r="B59" s="167"/>
      <c r="C59" s="17"/>
      <c r="D59" s="25"/>
      <c r="E59" s="53" t="s">
        <v>806</v>
      </c>
      <c r="F59" s="54"/>
      <c r="G59" s="54"/>
      <c r="H59" s="54"/>
      <c r="I59" s="53"/>
      <c r="J59" s="53"/>
      <c r="K59" s="169"/>
      <c r="L59" s="53"/>
      <c r="M59" s="169"/>
    </row>
    <row r="60" spans="1:24">
      <c r="A60" s="171"/>
      <c r="B60" s="167"/>
      <c r="C60" s="17"/>
      <c r="D60" s="25"/>
      <c r="E60" s="53" t="s">
        <v>807</v>
      </c>
      <c r="F60" s="54"/>
      <c r="G60" s="54"/>
      <c r="H60" s="54"/>
      <c r="I60" s="53"/>
      <c r="J60" s="53"/>
      <c r="K60" s="169"/>
      <c r="L60" s="53"/>
      <c r="M60" s="169"/>
    </row>
    <row r="61" spans="1:24">
      <c r="A61" s="171"/>
      <c r="B61" s="167"/>
      <c r="C61" s="17"/>
      <c r="D61" s="25"/>
      <c r="E61" s="53" t="s">
        <v>808</v>
      </c>
      <c r="F61" s="54"/>
      <c r="G61" s="54"/>
      <c r="H61" s="54"/>
      <c r="I61" s="53"/>
      <c r="J61" s="53"/>
      <c r="K61" s="169"/>
      <c r="L61" s="53"/>
      <c r="M61" s="169"/>
    </row>
    <row r="62" spans="1:24">
      <c r="A62" s="174"/>
      <c r="B62" s="175"/>
      <c r="C62" s="19"/>
      <c r="D62" s="27"/>
      <c r="E62" s="53"/>
      <c r="F62" s="57"/>
      <c r="G62" s="57"/>
      <c r="H62" s="57"/>
      <c r="I62" s="57"/>
      <c r="J62" s="57"/>
      <c r="K62" s="170"/>
      <c r="L62" s="57"/>
      <c r="M62" s="170"/>
    </row>
    <row r="63" spans="1:24">
      <c r="C63" s="33"/>
      <c r="D63" s="41"/>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c r="K74" s="33"/>
      <c r="L74" s="33"/>
    </row>
    <row r="75" spans="4:91">
      <c r="K75" s="33"/>
      <c r="L75" s="33"/>
    </row>
    <row r="76" spans="4:91">
      <c r="K76" s="33"/>
      <c r="L76" s="33"/>
    </row>
    <row r="77" spans="4:91">
      <c r="K77" s="33"/>
      <c r="L77" s="33"/>
    </row>
    <row r="78" spans="4:91" s="11" customFormat="1">
      <c r="D78" s="23"/>
      <c r="K78" s="33"/>
      <c r="L78" s="33"/>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sheetData>
  <mergeCells count="23">
    <mergeCell ref="A36:A45"/>
    <mergeCell ref="B36:B62"/>
    <mergeCell ref="K36:K39"/>
    <mergeCell ref="M36:M39"/>
    <mergeCell ref="D38:I38"/>
    <mergeCell ref="K40:K62"/>
    <mergeCell ref="M40:M62"/>
    <mergeCell ref="D41:I41"/>
    <mergeCell ref="A46:A62"/>
    <mergeCell ref="D51:I51"/>
    <mergeCell ref="K4:K7"/>
    <mergeCell ref="M4:M7"/>
    <mergeCell ref="D7:I7"/>
    <mergeCell ref="K8:K32"/>
    <mergeCell ref="M8:M32"/>
    <mergeCell ref="D16:I16"/>
    <mergeCell ref="C3:F3"/>
    <mergeCell ref="G3:H3"/>
    <mergeCell ref="C35:F35"/>
    <mergeCell ref="G35:H35"/>
    <mergeCell ref="A4:A15"/>
    <mergeCell ref="B4:B32"/>
    <mergeCell ref="A16:A32"/>
  </mergeCells>
  <phoneticPr fontId="2"/>
  <dataValidations count="2">
    <dataValidation type="list" allowBlank="1" showInputMessage="1" showErrorMessage="1" sqref="C7:C14 C16:C20 C22:C32 C36 C38:C39 C41:C49 C51:C55">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4"/>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54</v>
      </c>
      <c r="C1" s="33"/>
      <c r="D1" s="41"/>
      <c r="K1" s="33"/>
      <c r="L1" s="33"/>
      <c r="M1" s="16"/>
    </row>
    <row r="2" spans="1:22" ht="19.5">
      <c r="A2" s="11" t="s">
        <v>1</v>
      </c>
      <c r="C2" s="33"/>
      <c r="D2" s="41"/>
      <c r="G2" s="4" t="s">
        <v>16</v>
      </c>
      <c r="K2" s="33"/>
      <c r="L2" s="33"/>
      <c r="M2" s="5" t="s">
        <v>804</v>
      </c>
      <c r="O2" s="59"/>
      <c r="P2" s="60" t="s">
        <v>334</v>
      </c>
      <c r="Q2" s="60" t="s">
        <v>335</v>
      </c>
      <c r="R2" s="60" t="s">
        <v>336</v>
      </c>
      <c r="S2" s="60" t="s">
        <v>337</v>
      </c>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IF(OR(L4="〇",L8="〇"),"e",IF(OR(J4="〇",J8="〇"),"d",X21))</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47</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ht="13.5" customHeight="1">
      <c r="A6" s="165"/>
      <c r="B6" s="167"/>
      <c r="C6" s="28" t="s">
        <v>130</v>
      </c>
      <c r="D6" s="177" t="s">
        <v>396</v>
      </c>
      <c r="E6" s="177"/>
      <c r="F6" s="177"/>
      <c r="G6" s="177"/>
      <c r="H6" s="177"/>
      <c r="I6" s="177"/>
      <c r="J6" s="109"/>
      <c r="K6" s="169"/>
      <c r="L6" s="17"/>
      <c r="M6" s="169"/>
    </row>
    <row r="7" spans="1:22" ht="13.5" customHeight="1">
      <c r="A7" s="165"/>
      <c r="B7" s="167"/>
      <c r="C7" s="28" t="s">
        <v>130</v>
      </c>
      <c r="D7" s="25" t="s">
        <v>397</v>
      </c>
      <c r="E7" s="53"/>
      <c r="F7" s="54"/>
      <c r="G7" s="54"/>
      <c r="H7" s="54"/>
      <c r="I7" s="53"/>
      <c r="J7" s="109"/>
      <c r="K7" s="169"/>
      <c r="L7" s="20"/>
      <c r="M7" s="170"/>
    </row>
    <row r="8" spans="1:22" ht="13.5" customHeight="1">
      <c r="A8" s="165"/>
      <c r="B8" s="167"/>
      <c r="C8" s="28" t="s">
        <v>130</v>
      </c>
      <c r="D8" s="162" t="s">
        <v>398</v>
      </c>
      <c r="E8" s="162"/>
      <c r="F8" s="162"/>
      <c r="G8" s="162"/>
      <c r="H8" s="162"/>
      <c r="I8" s="162"/>
      <c r="J8" s="109"/>
      <c r="K8" s="169"/>
      <c r="L8" s="35" t="s">
        <v>130</v>
      </c>
      <c r="M8" s="169" t="s">
        <v>132</v>
      </c>
    </row>
    <row r="9" spans="1:22" ht="13.5" customHeight="1">
      <c r="A9" s="165"/>
      <c r="B9" s="167"/>
      <c r="C9" s="17"/>
      <c r="D9" s="162"/>
      <c r="E9" s="162"/>
      <c r="F9" s="162"/>
      <c r="G9" s="162"/>
      <c r="H9" s="162"/>
      <c r="I9" s="162"/>
      <c r="J9" s="109"/>
      <c r="K9" s="169"/>
      <c r="L9" s="78"/>
      <c r="M9" s="169"/>
    </row>
    <row r="10" spans="1:22" ht="13.5" customHeight="1">
      <c r="A10" s="165"/>
      <c r="B10" s="167"/>
      <c r="C10" s="28" t="s">
        <v>130</v>
      </c>
      <c r="D10" s="25" t="s">
        <v>389</v>
      </c>
      <c r="E10" s="53"/>
      <c r="F10" s="54"/>
      <c r="G10" s="54"/>
      <c r="H10" s="54"/>
      <c r="I10" s="53"/>
      <c r="J10" s="109"/>
      <c r="K10" s="169"/>
      <c r="L10" s="78"/>
      <c r="M10" s="169"/>
    </row>
    <row r="11" spans="1:22" ht="13.5" customHeight="1">
      <c r="A11" s="165"/>
      <c r="B11" s="167"/>
      <c r="C11" s="28" t="s">
        <v>130</v>
      </c>
      <c r="D11" s="25" t="s">
        <v>390</v>
      </c>
      <c r="E11" s="53"/>
      <c r="F11" s="54"/>
      <c r="G11" s="54"/>
      <c r="H11" s="54"/>
      <c r="I11" s="53"/>
      <c r="J11" s="109"/>
      <c r="K11" s="169"/>
      <c r="L11" s="78"/>
      <c r="M11" s="169"/>
    </row>
    <row r="12" spans="1:22" ht="13.5" customHeight="1">
      <c r="A12" s="165"/>
      <c r="B12" s="167"/>
      <c r="C12" s="28" t="s">
        <v>130</v>
      </c>
      <c r="D12" s="25" t="s">
        <v>391</v>
      </c>
      <c r="E12" s="53"/>
      <c r="F12" s="54"/>
      <c r="G12" s="54"/>
      <c r="H12" s="54"/>
      <c r="I12" s="53"/>
      <c r="J12" s="109"/>
      <c r="K12" s="169"/>
      <c r="L12" s="78"/>
      <c r="M12" s="169"/>
    </row>
    <row r="13" spans="1:22" ht="13.5" customHeight="1">
      <c r="A13" s="165"/>
      <c r="B13" s="167"/>
      <c r="C13" s="28" t="s">
        <v>130</v>
      </c>
      <c r="D13" s="25" t="s">
        <v>392</v>
      </c>
      <c r="E13" s="53"/>
      <c r="F13" s="54"/>
      <c r="G13" s="54"/>
      <c r="H13" s="54"/>
      <c r="I13" s="53"/>
      <c r="J13" s="109"/>
      <c r="K13" s="169"/>
      <c r="L13" s="78"/>
      <c r="M13" s="169"/>
    </row>
    <row r="14" spans="1:22" ht="13.5" customHeight="1">
      <c r="A14" s="165"/>
      <c r="B14" s="167"/>
      <c r="C14" s="28" t="s">
        <v>130</v>
      </c>
      <c r="D14" s="25" t="s">
        <v>393</v>
      </c>
      <c r="E14" s="53"/>
      <c r="F14" s="54"/>
      <c r="G14" s="54"/>
      <c r="H14" s="54"/>
      <c r="I14" s="53"/>
      <c r="J14" s="53"/>
      <c r="K14" s="169"/>
      <c r="L14" s="53"/>
      <c r="M14" s="169"/>
    </row>
    <row r="15" spans="1:22" ht="13.5" customHeight="1">
      <c r="A15" s="171" t="s">
        <v>12</v>
      </c>
      <c r="B15" s="167"/>
      <c r="C15" s="28" t="s">
        <v>130</v>
      </c>
      <c r="D15" s="25" t="s">
        <v>394</v>
      </c>
      <c r="E15" s="53"/>
      <c r="F15" s="54"/>
      <c r="G15" s="54"/>
      <c r="H15" s="54"/>
      <c r="I15" s="53"/>
      <c r="J15" s="53"/>
      <c r="K15" s="169"/>
      <c r="L15" s="53"/>
      <c r="M15" s="169"/>
    </row>
    <row r="16" spans="1:22" ht="13.5" customHeight="1">
      <c r="A16" s="171"/>
      <c r="B16" s="167"/>
      <c r="C16" s="28" t="s">
        <v>130</v>
      </c>
      <c r="D16" s="25" t="s">
        <v>395</v>
      </c>
      <c r="E16" s="53"/>
      <c r="F16" s="54"/>
      <c r="G16" s="54"/>
      <c r="H16" s="54"/>
      <c r="I16" s="53"/>
      <c r="J16" s="53"/>
      <c r="K16" s="169"/>
      <c r="L16" s="53"/>
      <c r="M16" s="169"/>
    </row>
    <row r="17" spans="1:24" ht="13.5" customHeight="1">
      <c r="A17" s="171"/>
      <c r="B17" s="167"/>
      <c r="C17" s="28" t="s">
        <v>130</v>
      </c>
      <c r="D17" s="162" t="s">
        <v>399</v>
      </c>
      <c r="E17" s="162"/>
      <c r="F17" s="162"/>
      <c r="G17" s="162"/>
      <c r="H17" s="162"/>
      <c r="I17" s="162"/>
      <c r="J17" s="53"/>
      <c r="K17" s="169"/>
      <c r="L17" s="53"/>
      <c r="M17" s="169"/>
    </row>
    <row r="18" spans="1:24" ht="13.5" customHeight="1">
      <c r="A18" s="171"/>
      <c r="B18" s="167"/>
      <c r="C18" s="17"/>
      <c r="D18" s="162"/>
      <c r="E18" s="162"/>
      <c r="F18" s="162"/>
      <c r="G18" s="162"/>
      <c r="H18" s="162"/>
      <c r="I18" s="162"/>
      <c r="J18" s="53"/>
      <c r="K18" s="169"/>
      <c r="L18" s="53"/>
      <c r="M18" s="169"/>
    </row>
    <row r="19" spans="1:24" ht="13.5" customHeight="1">
      <c r="A19" s="171"/>
      <c r="B19" s="167"/>
      <c r="C19" s="28" t="s">
        <v>130</v>
      </c>
      <c r="D19" s="25" t="s">
        <v>400</v>
      </c>
      <c r="E19" s="53"/>
      <c r="F19" s="54"/>
      <c r="G19" s="54"/>
      <c r="H19" s="54"/>
      <c r="I19" s="53"/>
      <c r="J19" s="53"/>
      <c r="K19" s="169"/>
      <c r="L19" s="53"/>
      <c r="M19" s="169"/>
    </row>
    <row r="20" spans="1:24">
      <c r="A20" s="171"/>
      <c r="B20" s="167"/>
      <c r="C20" s="17"/>
      <c r="D20" s="25"/>
      <c r="E20" s="10"/>
      <c r="F20" s="54"/>
      <c r="G20" s="54"/>
      <c r="H20" s="54"/>
      <c r="I20" s="53"/>
      <c r="J20" s="53"/>
      <c r="K20" s="169"/>
      <c r="L20" s="53"/>
      <c r="M20" s="169"/>
      <c r="O20" s="59"/>
      <c r="P20" s="59"/>
      <c r="Q20" s="59"/>
      <c r="R20" s="59"/>
      <c r="S20" s="59"/>
      <c r="T20" s="59"/>
      <c r="U20" s="59"/>
      <c r="V20" s="59"/>
      <c r="W20" s="60" t="s">
        <v>329</v>
      </c>
      <c r="X20" s="59"/>
    </row>
    <row r="21" spans="1:24">
      <c r="A21" s="171"/>
      <c r="B21" s="167"/>
      <c r="C21" s="17"/>
      <c r="D21" s="25"/>
      <c r="E21" s="53" t="str">
        <f>"評価値＝(　"&amp;TEXT(P21+R21*0.5,"0.0")&amp;"　)評価数／(　"&amp;TEXT(P21+R21+T21,"0.0")&amp;"　)対象評価項目数＝（　"&amp;TEXT(W21,0)&amp;"　）％"</f>
        <v>評価値＝(　0.0　)評価数／(　0.0　)対象評価項目数＝（　0　）％</v>
      </c>
      <c r="F21" s="54"/>
      <c r="G21" s="54"/>
      <c r="H21" s="54"/>
      <c r="I21" s="53"/>
      <c r="J21" s="53"/>
      <c r="K21" s="169"/>
      <c r="L21" s="53"/>
      <c r="M21" s="169"/>
      <c r="O21" s="59" t="s">
        <v>330</v>
      </c>
      <c r="P21" s="60">
        <f>COUNTIF($C6:$C19,"〇")</f>
        <v>0</v>
      </c>
      <c r="Q21" s="59" t="s">
        <v>331</v>
      </c>
      <c r="R21" s="60">
        <f>COUNTIF($C6:$C19,"△")</f>
        <v>0</v>
      </c>
      <c r="S21" s="59" t="s">
        <v>332</v>
      </c>
      <c r="T21" s="60">
        <f>COUNTIF($C6:$C19,"×")</f>
        <v>0</v>
      </c>
      <c r="U21" s="59" t="s">
        <v>333</v>
      </c>
      <c r="V21" s="61">
        <f>IF(P21+R21+T21=0,0,ROUND((P21+R21*0.5)/(P21+R21+T21),3))</f>
        <v>0</v>
      </c>
      <c r="W21" s="59">
        <f>IF(V21="","",ROUND(V21*100,1))</f>
        <v>0</v>
      </c>
      <c r="X21" s="62" t="str">
        <f>IF(W21&lt;60,"d",IF(W21&lt;80,"c",IF(W21&lt;90,"b","a")))</f>
        <v>d</v>
      </c>
    </row>
    <row r="22" spans="1:24">
      <c r="A22" s="171"/>
      <c r="B22" s="167"/>
      <c r="C22" s="17"/>
      <c r="D22" s="25"/>
      <c r="E22" s="53" t="s">
        <v>805</v>
      </c>
      <c r="F22" s="54"/>
      <c r="G22" s="54"/>
      <c r="H22" s="54"/>
      <c r="I22" s="53"/>
      <c r="J22" s="53"/>
      <c r="K22" s="169"/>
      <c r="L22" s="53"/>
      <c r="M22" s="169"/>
    </row>
    <row r="23" spans="1:24">
      <c r="A23" s="171"/>
      <c r="B23" s="167"/>
      <c r="C23" s="17"/>
      <c r="D23" s="25"/>
      <c r="E23" s="53" t="s">
        <v>806</v>
      </c>
      <c r="F23" s="54"/>
      <c r="G23" s="54"/>
      <c r="H23" s="54"/>
      <c r="I23" s="53"/>
      <c r="J23" s="53"/>
      <c r="K23" s="169"/>
      <c r="L23" s="53"/>
      <c r="M23" s="169"/>
    </row>
    <row r="24" spans="1:24">
      <c r="A24" s="171"/>
      <c r="B24" s="167"/>
      <c r="C24" s="17"/>
      <c r="D24" s="25"/>
      <c r="E24" s="53" t="s">
        <v>807</v>
      </c>
      <c r="F24" s="54"/>
      <c r="G24" s="54"/>
      <c r="H24" s="54"/>
      <c r="I24" s="53"/>
      <c r="J24" s="53"/>
      <c r="K24" s="169"/>
      <c r="L24" s="53"/>
      <c r="M24" s="169"/>
    </row>
    <row r="25" spans="1:24">
      <c r="A25" s="171"/>
      <c r="B25" s="167"/>
      <c r="C25" s="17"/>
      <c r="D25" s="25"/>
      <c r="E25" s="53" t="s">
        <v>808</v>
      </c>
      <c r="F25" s="54"/>
      <c r="G25" s="54"/>
      <c r="H25" s="54"/>
      <c r="I25" s="53"/>
      <c r="J25" s="53"/>
      <c r="K25" s="169"/>
      <c r="L25" s="53"/>
      <c r="M25" s="169"/>
    </row>
    <row r="26" spans="1:24">
      <c r="A26" s="171"/>
      <c r="B26" s="167"/>
      <c r="C26" s="17"/>
      <c r="D26" s="25"/>
      <c r="E26" s="53"/>
      <c r="F26" s="54"/>
      <c r="G26" s="54"/>
      <c r="H26" s="54"/>
      <c r="I26" s="53"/>
      <c r="J26" s="53"/>
      <c r="K26" s="169"/>
      <c r="L26" s="53"/>
      <c r="M26" s="169"/>
    </row>
    <row r="27" spans="1:24">
      <c r="A27" s="171"/>
      <c r="B27" s="167"/>
      <c r="C27" s="17"/>
      <c r="D27" s="25"/>
      <c r="E27" s="53"/>
      <c r="F27" s="54"/>
      <c r="G27" s="54"/>
      <c r="H27" s="54"/>
      <c r="I27" s="53"/>
      <c r="J27" s="53"/>
      <c r="K27" s="169"/>
      <c r="L27" s="53"/>
      <c r="M27" s="169"/>
    </row>
    <row r="28" spans="1:24">
      <c r="A28" s="171"/>
      <c r="B28" s="167"/>
      <c r="C28" s="17"/>
      <c r="D28" s="25"/>
      <c r="E28" s="53"/>
      <c r="F28" s="54"/>
      <c r="G28" s="54"/>
      <c r="H28" s="54"/>
      <c r="I28" s="53"/>
      <c r="J28" s="53"/>
      <c r="K28" s="169"/>
      <c r="L28" s="53"/>
      <c r="M28" s="169"/>
    </row>
    <row r="29" spans="1:24">
      <c r="A29" s="174"/>
      <c r="B29" s="175"/>
      <c r="C29" s="19"/>
      <c r="D29" s="27"/>
      <c r="E29" s="57"/>
      <c r="F29" s="57"/>
      <c r="G29" s="57"/>
      <c r="H29" s="57"/>
      <c r="I29" s="57"/>
      <c r="J29" s="57"/>
      <c r="K29" s="170"/>
      <c r="L29" s="57"/>
      <c r="M29" s="170"/>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c r="K43" s="33"/>
      <c r="L43" s="33"/>
    </row>
    <row r="44" spans="4:91" s="11" customFormat="1">
      <c r="D44" s="23"/>
      <c r="K44" s="33"/>
      <c r="L44" s="33"/>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row>
  </sheetData>
  <mergeCells count="12">
    <mergeCell ref="M4:M7"/>
    <mergeCell ref="D6:I6"/>
    <mergeCell ref="D8:I9"/>
    <mergeCell ref="K8:K29"/>
    <mergeCell ref="M8:M29"/>
    <mergeCell ref="D17:I18"/>
    <mergeCell ref="C3:F3"/>
    <mergeCell ref="G3:H3"/>
    <mergeCell ref="A4:A14"/>
    <mergeCell ref="B4:B29"/>
    <mergeCell ref="K4:K7"/>
    <mergeCell ref="A15:A29"/>
  </mergeCells>
  <phoneticPr fontId="2"/>
  <dataValidations count="2">
    <dataValidation type="list" allowBlank="1" showInputMessage="1" showErrorMessage="1" sqref="C6:C8 C10:C17 C19">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1"/>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4">
      <c r="A1" s="11" t="s">
        <v>55</v>
      </c>
      <c r="C1" s="33"/>
      <c r="D1" s="41"/>
      <c r="K1" s="33"/>
      <c r="L1" s="33"/>
      <c r="M1" s="16"/>
    </row>
    <row r="2" spans="1:24" ht="19.5">
      <c r="A2" s="11" t="s">
        <v>1</v>
      </c>
      <c r="C2" s="33"/>
      <c r="D2" s="41"/>
      <c r="G2" s="4" t="s">
        <v>16</v>
      </c>
      <c r="K2" s="33"/>
      <c r="L2" s="33"/>
      <c r="M2" s="5" t="s">
        <v>804</v>
      </c>
      <c r="O2" s="59"/>
      <c r="P2" s="60" t="s">
        <v>334</v>
      </c>
      <c r="Q2" s="60"/>
      <c r="R2" s="60" t="s">
        <v>336</v>
      </c>
      <c r="S2" s="60"/>
      <c r="T2" s="60" t="s">
        <v>338</v>
      </c>
      <c r="U2" s="60" t="s">
        <v>339</v>
      </c>
      <c r="V2" s="60" t="s">
        <v>340</v>
      </c>
    </row>
    <row r="3" spans="1:24" ht="18.75" customHeight="1">
      <c r="A3" s="6" t="s">
        <v>2</v>
      </c>
      <c r="B3" s="6" t="s">
        <v>3</v>
      </c>
      <c r="C3" s="157" t="s">
        <v>4</v>
      </c>
      <c r="D3" s="158"/>
      <c r="E3" s="158"/>
      <c r="F3" s="159"/>
      <c r="G3" s="160" t="s">
        <v>6</v>
      </c>
      <c r="H3" s="161"/>
      <c r="I3" s="6" t="s">
        <v>8</v>
      </c>
      <c r="J3" s="71"/>
      <c r="K3" s="73" t="s">
        <v>9</v>
      </c>
      <c r="L3" s="71"/>
      <c r="M3" s="73" t="s">
        <v>10</v>
      </c>
      <c r="O3" s="62" t="str">
        <f>IF(OR(L4="〇",L8="〇"),"e",IF(OR(J4="〇",J8="〇"),"d",X13))</f>
        <v>d</v>
      </c>
      <c r="P3" s="62" t="str">
        <f t="shared" ref="P3:V3" si="0">IF($O$3=P2,"〇","")</f>
        <v/>
      </c>
      <c r="Q3" s="62" t="str">
        <f t="shared" si="0"/>
        <v/>
      </c>
      <c r="R3" s="62" t="str">
        <f t="shared" si="0"/>
        <v/>
      </c>
      <c r="S3" s="62" t="str">
        <f t="shared" si="0"/>
        <v/>
      </c>
      <c r="T3" s="62" t="str">
        <f t="shared" si="0"/>
        <v/>
      </c>
      <c r="U3" s="62" t="str">
        <f t="shared" si="0"/>
        <v>〇</v>
      </c>
      <c r="V3" s="62" t="str">
        <f t="shared" si="0"/>
        <v/>
      </c>
    </row>
    <row r="4" spans="1:24" ht="18.75" customHeight="1">
      <c r="A4" s="164" t="s">
        <v>11</v>
      </c>
      <c r="B4" s="166" t="s">
        <v>56</v>
      </c>
      <c r="C4" s="22"/>
      <c r="D4" s="42"/>
      <c r="E4" s="9" t="s">
        <v>90</v>
      </c>
      <c r="F4" s="9"/>
      <c r="G4" s="9"/>
      <c r="H4" s="9"/>
      <c r="I4" s="9"/>
      <c r="J4" s="14"/>
      <c r="K4" s="168"/>
      <c r="L4" s="35" t="s">
        <v>130</v>
      </c>
      <c r="M4" s="168" t="s">
        <v>131</v>
      </c>
    </row>
    <row r="5" spans="1:24">
      <c r="A5" s="165"/>
      <c r="B5" s="167"/>
      <c r="C5" s="17"/>
      <c r="D5" s="25"/>
      <c r="E5" s="53" t="s">
        <v>14</v>
      </c>
      <c r="F5" s="7"/>
      <c r="G5" s="7"/>
      <c r="H5" s="7"/>
      <c r="I5" s="10"/>
      <c r="J5" s="53"/>
      <c r="K5" s="169"/>
      <c r="L5" s="12"/>
      <c r="M5" s="169"/>
    </row>
    <row r="6" spans="1:24" ht="13.5" customHeight="1">
      <c r="A6" s="165"/>
      <c r="B6" s="167"/>
      <c r="C6" s="28" t="s">
        <v>130</v>
      </c>
      <c r="D6" s="162" t="s">
        <v>401</v>
      </c>
      <c r="E6" s="162"/>
      <c r="F6" s="162"/>
      <c r="G6" s="162"/>
      <c r="H6" s="162"/>
      <c r="I6" s="162"/>
      <c r="J6" s="53"/>
      <c r="K6" s="169"/>
      <c r="L6" s="17"/>
      <c r="M6" s="169"/>
    </row>
    <row r="7" spans="1:24" ht="13.5" customHeight="1">
      <c r="A7" s="165"/>
      <c r="B7" s="167"/>
      <c r="C7" s="28" t="s">
        <v>130</v>
      </c>
      <c r="D7" s="25" t="s">
        <v>402</v>
      </c>
      <c r="E7" s="53"/>
      <c r="F7" s="54"/>
      <c r="G7" s="54"/>
      <c r="H7" s="54"/>
      <c r="I7" s="53"/>
      <c r="J7" s="53"/>
      <c r="K7" s="169"/>
      <c r="L7" s="20"/>
      <c r="M7" s="170"/>
    </row>
    <row r="8" spans="1:24" ht="13.5" customHeight="1">
      <c r="A8" s="165"/>
      <c r="B8" s="167"/>
      <c r="C8" s="28" t="s">
        <v>130</v>
      </c>
      <c r="D8" s="25" t="s">
        <v>403</v>
      </c>
      <c r="E8" s="53"/>
      <c r="F8" s="54"/>
      <c r="G8" s="54"/>
      <c r="H8" s="54"/>
      <c r="I8" s="53"/>
      <c r="J8" s="53"/>
      <c r="K8" s="169"/>
      <c r="L8" s="35" t="s">
        <v>130</v>
      </c>
      <c r="M8" s="169" t="s">
        <v>132</v>
      </c>
    </row>
    <row r="9" spans="1:24" ht="13.5" customHeight="1">
      <c r="A9" s="165"/>
      <c r="B9" s="167"/>
      <c r="C9" s="28" t="s">
        <v>130</v>
      </c>
      <c r="D9" s="25" t="s">
        <v>404</v>
      </c>
      <c r="E9" s="53"/>
      <c r="F9" s="54"/>
      <c r="G9" s="54"/>
      <c r="H9" s="54"/>
      <c r="I9" s="53"/>
      <c r="J9" s="53"/>
      <c r="K9" s="169"/>
      <c r="L9" s="53"/>
      <c r="M9" s="169"/>
    </row>
    <row r="10" spans="1:24" ht="13.5" customHeight="1">
      <c r="A10" s="165"/>
      <c r="B10" s="167"/>
      <c r="C10" s="28" t="s">
        <v>130</v>
      </c>
      <c r="D10" s="25" t="s">
        <v>405</v>
      </c>
      <c r="E10" s="53"/>
      <c r="F10" s="54"/>
      <c r="G10" s="54"/>
      <c r="H10" s="54"/>
      <c r="I10" s="53"/>
      <c r="J10" s="53"/>
      <c r="K10" s="169"/>
      <c r="L10" s="53"/>
      <c r="M10" s="169"/>
    </row>
    <row r="11" spans="1:24" ht="13.5" customHeight="1">
      <c r="A11" s="165"/>
      <c r="B11" s="167"/>
      <c r="C11" s="28" t="s">
        <v>130</v>
      </c>
      <c r="D11" s="25" t="s">
        <v>406</v>
      </c>
      <c r="E11" s="10"/>
      <c r="F11" s="54"/>
      <c r="G11" s="54"/>
      <c r="H11" s="54"/>
      <c r="I11" s="53"/>
      <c r="J11" s="53"/>
      <c r="K11" s="169"/>
      <c r="L11" s="53"/>
      <c r="M11" s="169"/>
    </row>
    <row r="12" spans="1:24">
      <c r="A12" s="165"/>
      <c r="B12" s="167"/>
      <c r="C12" s="17"/>
      <c r="D12" s="25"/>
      <c r="E12" s="10"/>
      <c r="F12" s="54"/>
      <c r="G12" s="54"/>
      <c r="H12" s="54"/>
      <c r="I12" s="53"/>
      <c r="J12" s="53"/>
      <c r="K12" s="169"/>
      <c r="L12" s="53"/>
      <c r="M12" s="169"/>
      <c r="O12" s="59"/>
      <c r="P12" s="59"/>
      <c r="Q12" s="59"/>
      <c r="R12" s="59"/>
      <c r="S12" s="59"/>
      <c r="T12" s="59"/>
      <c r="U12" s="59"/>
      <c r="V12" s="59"/>
      <c r="W12" s="60" t="s">
        <v>329</v>
      </c>
      <c r="X12" s="59"/>
    </row>
    <row r="13" spans="1:24">
      <c r="A13" s="165"/>
      <c r="B13" s="167"/>
      <c r="C13" s="17"/>
      <c r="D13" s="25"/>
      <c r="E13" s="53" t="str">
        <f>"評価値＝(　"&amp;TEXT(P13+R13*0.5,"0.0")&amp;"　)評価数／(　"&amp;TEXT(P13+R13+T13,"0.0")&amp;"　)対象評価項目数＝（　"&amp;TEXT(W13,0)&amp;"　）％"</f>
        <v>評価値＝(　0.0　)評価数／(　0.0　)対象評価項目数＝（　0　）％</v>
      </c>
      <c r="F13" s="54"/>
      <c r="G13" s="54"/>
      <c r="H13" s="54"/>
      <c r="I13" s="53"/>
      <c r="J13" s="53"/>
      <c r="K13" s="169"/>
      <c r="L13" s="53"/>
      <c r="M13" s="169"/>
      <c r="O13" s="59" t="s">
        <v>330</v>
      </c>
      <c r="P13" s="60">
        <f>COUNTIF($C6:$C11,"〇")</f>
        <v>0</v>
      </c>
      <c r="Q13" s="59" t="s">
        <v>331</v>
      </c>
      <c r="R13" s="60">
        <f>COUNTIF($C6:$C11,"△")</f>
        <v>0</v>
      </c>
      <c r="S13" s="59" t="s">
        <v>332</v>
      </c>
      <c r="T13" s="60">
        <f>COUNTIF($C6:$C11,"×")</f>
        <v>0</v>
      </c>
      <c r="U13" s="59" t="s">
        <v>333</v>
      </c>
      <c r="V13" s="61">
        <f>IF(P13+R13+T13=0,0,ROUND((P13+R13*0.5)/(P13+R13+T13),3))</f>
        <v>0</v>
      </c>
      <c r="W13" s="59">
        <f>IF(V13="","",ROUND(V13*100,1))</f>
        <v>0</v>
      </c>
      <c r="X13" s="62" t="str">
        <f>IF(W13&lt;60,"d",IF(W13&lt;80,"c",IF(W13&lt;90,"b","a")))</f>
        <v>d</v>
      </c>
    </row>
    <row r="14" spans="1:24">
      <c r="A14" s="171" t="s">
        <v>12</v>
      </c>
      <c r="B14" s="167"/>
      <c r="C14" s="17"/>
      <c r="D14" s="25"/>
      <c r="E14" s="53" t="s">
        <v>805</v>
      </c>
      <c r="F14" s="54"/>
      <c r="G14" s="54"/>
      <c r="H14" s="54"/>
      <c r="I14" s="53"/>
      <c r="J14" s="53"/>
      <c r="K14" s="169"/>
      <c r="L14" s="53"/>
      <c r="M14" s="169"/>
    </row>
    <row r="15" spans="1:24">
      <c r="A15" s="171"/>
      <c r="B15" s="167"/>
      <c r="C15" s="17"/>
      <c r="D15" s="25"/>
      <c r="E15" s="53" t="s">
        <v>806</v>
      </c>
      <c r="F15" s="54"/>
      <c r="G15" s="54"/>
      <c r="H15" s="54"/>
      <c r="I15" s="53"/>
      <c r="J15" s="53"/>
      <c r="K15" s="169"/>
      <c r="L15" s="53"/>
      <c r="M15" s="169"/>
    </row>
    <row r="16" spans="1:24">
      <c r="A16" s="171"/>
      <c r="B16" s="167"/>
      <c r="C16" s="17"/>
      <c r="D16" s="25"/>
      <c r="E16" s="53" t="s">
        <v>807</v>
      </c>
      <c r="F16" s="54"/>
      <c r="G16" s="54"/>
      <c r="H16" s="54"/>
      <c r="I16" s="53"/>
      <c r="J16" s="53"/>
      <c r="K16" s="169"/>
      <c r="L16" s="53"/>
      <c r="M16" s="169"/>
    </row>
    <row r="17" spans="1:13">
      <c r="A17" s="171"/>
      <c r="B17" s="167"/>
      <c r="C17" s="17"/>
      <c r="D17" s="25"/>
      <c r="E17" s="53" t="s">
        <v>808</v>
      </c>
      <c r="F17" s="54"/>
      <c r="G17" s="54"/>
      <c r="H17" s="54"/>
      <c r="I17" s="53"/>
      <c r="J17" s="53"/>
      <c r="K17" s="169"/>
      <c r="L17" s="53"/>
      <c r="M17" s="169"/>
    </row>
    <row r="18" spans="1:13">
      <c r="A18" s="171"/>
      <c r="B18" s="167"/>
      <c r="C18" s="17"/>
      <c r="D18" s="25"/>
      <c r="E18" s="53"/>
      <c r="F18" s="54"/>
      <c r="G18" s="54"/>
      <c r="H18" s="54"/>
      <c r="I18" s="53"/>
      <c r="J18" s="53"/>
      <c r="K18" s="169"/>
      <c r="L18" s="53"/>
      <c r="M18" s="169"/>
    </row>
    <row r="19" spans="1:13">
      <c r="A19" s="171"/>
      <c r="B19" s="167"/>
      <c r="C19" s="17"/>
      <c r="D19" s="25"/>
      <c r="E19" s="53"/>
      <c r="F19" s="54"/>
      <c r="G19" s="54"/>
      <c r="H19" s="54"/>
      <c r="I19" s="53"/>
      <c r="J19" s="53"/>
      <c r="K19" s="169"/>
      <c r="L19" s="53"/>
      <c r="M19" s="169"/>
    </row>
    <row r="20" spans="1:13">
      <c r="A20" s="171"/>
      <c r="B20" s="167"/>
      <c r="C20" s="17"/>
      <c r="D20" s="25"/>
      <c r="E20" s="53"/>
      <c r="F20" s="54"/>
      <c r="G20" s="54"/>
      <c r="H20" s="54"/>
      <c r="I20" s="53"/>
      <c r="J20" s="53"/>
      <c r="K20" s="169"/>
      <c r="L20" s="53"/>
      <c r="M20" s="169"/>
    </row>
    <row r="21" spans="1:13">
      <c r="A21" s="171"/>
      <c r="B21" s="167"/>
      <c r="C21" s="17"/>
      <c r="D21" s="25"/>
      <c r="E21" s="53"/>
      <c r="F21" s="54"/>
      <c r="G21" s="54"/>
      <c r="H21" s="54"/>
      <c r="I21" s="53"/>
      <c r="J21" s="53"/>
      <c r="K21" s="169"/>
      <c r="L21" s="53"/>
      <c r="M21" s="169"/>
    </row>
    <row r="22" spans="1:13">
      <c r="A22" s="171"/>
      <c r="B22" s="167"/>
      <c r="C22" s="17"/>
      <c r="D22" s="25"/>
      <c r="E22" s="53"/>
      <c r="F22" s="54"/>
      <c r="G22" s="54"/>
      <c r="H22" s="54"/>
      <c r="I22" s="53"/>
      <c r="J22" s="53"/>
      <c r="K22" s="169"/>
      <c r="L22" s="53"/>
      <c r="M22" s="169"/>
    </row>
    <row r="23" spans="1:13">
      <c r="A23" s="171"/>
      <c r="B23" s="167"/>
      <c r="C23" s="17"/>
      <c r="D23" s="25"/>
      <c r="E23" s="53"/>
      <c r="F23" s="54"/>
      <c r="G23" s="54"/>
      <c r="H23" s="54"/>
      <c r="I23" s="53"/>
      <c r="J23" s="53"/>
      <c r="K23" s="169"/>
      <c r="L23" s="53"/>
      <c r="M23" s="169"/>
    </row>
    <row r="24" spans="1:13">
      <c r="A24" s="171"/>
      <c r="B24" s="167"/>
      <c r="C24" s="17"/>
      <c r="D24" s="25"/>
      <c r="E24" s="53"/>
      <c r="F24" s="54"/>
      <c r="G24" s="54"/>
      <c r="H24" s="54"/>
      <c r="I24" s="53"/>
      <c r="J24" s="53"/>
      <c r="K24" s="169"/>
      <c r="L24" s="53"/>
      <c r="M24" s="169"/>
    </row>
    <row r="25" spans="1:13">
      <c r="A25" s="171"/>
      <c r="B25" s="167"/>
      <c r="C25" s="17"/>
      <c r="D25" s="25"/>
      <c r="E25" s="53"/>
      <c r="F25" s="54"/>
      <c r="G25" s="54"/>
      <c r="H25" s="54"/>
      <c r="I25" s="53"/>
      <c r="J25" s="53"/>
      <c r="K25" s="169"/>
      <c r="L25" s="53"/>
      <c r="M25" s="169"/>
    </row>
    <row r="26" spans="1:13">
      <c r="A26" s="174"/>
      <c r="B26" s="175"/>
      <c r="C26" s="19"/>
      <c r="D26" s="27"/>
      <c r="E26" s="37"/>
      <c r="F26" s="57"/>
      <c r="G26" s="57"/>
      <c r="H26" s="57"/>
      <c r="I26" s="57"/>
      <c r="J26" s="57"/>
      <c r="K26" s="170"/>
      <c r="L26" s="57"/>
      <c r="M26" s="170"/>
    </row>
    <row r="27" spans="1:13">
      <c r="K27" s="33"/>
      <c r="L27" s="33"/>
    </row>
    <row r="28" spans="1:13">
      <c r="K28" s="33"/>
      <c r="L28" s="33"/>
    </row>
    <row r="29" spans="1:13">
      <c r="K29" s="33"/>
      <c r="L29" s="33"/>
    </row>
    <row r="30" spans="1:13">
      <c r="K30" s="33"/>
      <c r="L30" s="33"/>
    </row>
    <row r="31" spans="1:13">
      <c r="K31" s="33"/>
      <c r="L31" s="33"/>
    </row>
    <row r="32" spans="1:13">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s="11" customFormat="1">
      <c r="D41" s="23"/>
      <c r="K41" s="33"/>
      <c r="L41" s="33"/>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sheetData>
  <mergeCells count="10">
    <mergeCell ref="M4:M7"/>
    <mergeCell ref="D6:I6"/>
    <mergeCell ref="K8:K26"/>
    <mergeCell ref="M8:M26"/>
    <mergeCell ref="A14:A26"/>
    <mergeCell ref="C3:F3"/>
    <mergeCell ref="G3:H3"/>
    <mergeCell ref="A4:A13"/>
    <mergeCell ref="B4:B26"/>
    <mergeCell ref="K4:K7"/>
  </mergeCells>
  <phoneticPr fontId="2"/>
  <dataValidations count="2">
    <dataValidation type="list" allowBlank="1" showInputMessage="1" showErrorMessage="1" sqref="C6:C11">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6"/>
  <sheetViews>
    <sheetView view="pageBreakPreview" zoomScaleNormal="135" zoomScaleSheetLayoutView="100" workbookViewId="0">
      <selection activeCell="D27" sqref="D27:I28"/>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57</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IF(OR(L4="〇",L9="〇"),"e",IF(OR(J4="〇",J9="〇"),"d",X50))</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58</v>
      </c>
      <c r="C4" s="22"/>
      <c r="D4" s="42"/>
      <c r="E4" s="9" t="s">
        <v>90</v>
      </c>
      <c r="F4" s="9"/>
      <c r="G4" s="9"/>
      <c r="H4" s="9"/>
      <c r="I4" s="9"/>
      <c r="J4" s="55"/>
      <c r="K4" s="168"/>
      <c r="L4" s="35" t="s">
        <v>130</v>
      </c>
      <c r="M4" s="168" t="s">
        <v>131</v>
      </c>
    </row>
    <row r="5" spans="1:22">
      <c r="A5" s="165"/>
      <c r="B5" s="167"/>
      <c r="C5" s="17"/>
      <c r="D5" s="25"/>
      <c r="E5" s="53" t="s">
        <v>14</v>
      </c>
      <c r="F5" s="7"/>
      <c r="G5" s="7"/>
      <c r="H5" s="7"/>
      <c r="I5" s="10"/>
      <c r="J5" s="52"/>
      <c r="K5" s="169"/>
      <c r="L5" s="12"/>
      <c r="M5" s="169"/>
    </row>
    <row r="6" spans="1:22">
      <c r="A6" s="165"/>
      <c r="B6" s="167"/>
      <c r="C6" s="17"/>
      <c r="D6" s="25"/>
      <c r="E6" s="53" t="s">
        <v>40</v>
      </c>
      <c r="F6" s="54"/>
      <c r="G6" s="54"/>
      <c r="H6" s="54"/>
      <c r="I6" s="53"/>
      <c r="J6" s="52"/>
      <c r="K6" s="169"/>
      <c r="L6" s="18"/>
      <c r="M6" s="169"/>
    </row>
    <row r="7" spans="1:22" ht="13.5" customHeight="1">
      <c r="A7" s="165"/>
      <c r="B7" s="167"/>
      <c r="C7" s="28" t="s">
        <v>130</v>
      </c>
      <c r="D7" s="162" t="s">
        <v>283</v>
      </c>
      <c r="E7" s="162"/>
      <c r="F7" s="162"/>
      <c r="G7" s="162"/>
      <c r="H7" s="162"/>
      <c r="I7" s="162"/>
      <c r="J7" s="52"/>
      <c r="K7" s="169"/>
      <c r="L7" s="17"/>
      <c r="M7" s="169"/>
    </row>
    <row r="8" spans="1:22" ht="13.5" customHeight="1">
      <c r="A8" s="165"/>
      <c r="B8" s="167"/>
      <c r="C8" s="17"/>
      <c r="D8" s="162"/>
      <c r="E8" s="162"/>
      <c r="F8" s="162"/>
      <c r="G8" s="162"/>
      <c r="H8" s="162"/>
      <c r="I8" s="162"/>
      <c r="J8" s="52"/>
      <c r="K8" s="107"/>
      <c r="L8" s="19"/>
      <c r="M8" s="76"/>
    </row>
    <row r="9" spans="1:22" ht="13.5" customHeight="1">
      <c r="A9" s="165"/>
      <c r="B9" s="167"/>
      <c r="C9" s="28" t="s">
        <v>130</v>
      </c>
      <c r="D9" s="162" t="s">
        <v>284</v>
      </c>
      <c r="E9" s="162"/>
      <c r="F9" s="162"/>
      <c r="G9" s="162"/>
      <c r="H9" s="162"/>
      <c r="I9" s="162"/>
      <c r="J9" s="52"/>
      <c r="K9" s="169"/>
      <c r="L9" s="35" t="s">
        <v>130</v>
      </c>
      <c r="M9" s="169" t="s">
        <v>132</v>
      </c>
    </row>
    <row r="10" spans="1:22" ht="13.5" customHeight="1">
      <c r="A10" s="165"/>
      <c r="B10" s="167"/>
      <c r="C10" s="17"/>
      <c r="D10" s="162"/>
      <c r="E10" s="162"/>
      <c r="F10" s="162"/>
      <c r="G10" s="162"/>
      <c r="H10" s="162"/>
      <c r="I10" s="162"/>
      <c r="J10" s="52"/>
      <c r="K10" s="169"/>
      <c r="L10" s="17"/>
      <c r="M10" s="169"/>
    </row>
    <row r="11" spans="1:22" ht="13.5" customHeight="1">
      <c r="A11" s="165"/>
      <c r="B11" s="167"/>
      <c r="C11" s="28" t="s">
        <v>130</v>
      </c>
      <c r="D11" s="162" t="s">
        <v>285</v>
      </c>
      <c r="E11" s="162"/>
      <c r="F11" s="162"/>
      <c r="G11" s="162"/>
      <c r="H11" s="162"/>
      <c r="I11" s="162"/>
      <c r="J11" s="52"/>
      <c r="K11" s="169"/>
      <c r="L11" s="17"/>
      <c r="M11" s="169"/>
    </row>
    <row r="12" spans="1:22" ht="13.5" customHeight="1">
      <c r="A12" s="165"/>
      <c r="B12" s="167"/>
      <c r="C12" s="17"/>
      <c r="D12" s="162"/>
      <c r="E12" s="162"/>
      <c r="F12" s="162"/>
      <c r="G12" s="162"/>
      <c r="H12" s="162"/>
      <c r="I12" s="162"/>
      <c r="J12" s="52"/>
      <c r="K12" s="169"/>
      <c r="L12" s="17"/>
      <c r="M12" s="169"/>
    </row>
    <row r="13" spans="1:22" ht="13.5" customHeight="1">
      <c r="A13" s="165"/>
      <c r="B13" s="167"/>
      <c r="C13" s="28" t="s">
        <v>130</v>
      </c>
      <c r="D13" s="162" t="s">
        <v>286</v>
      </c>
      <c r="E13" s="162"/>
      <c r="F13" s="162"/>
      <c r="G13" s="162"/>
      <c r="H13" s="162"/>
      <c r="I13" s="162"/>
      <c r="J13" s="109"/>
      <c r="K13" s="169"/>
      <c r="L13" s="49"/>
      <c r="M13" s="169"/>
    </row>
    <row r="14" spans="1:22" ht="13.5" customHeight="1">
      <c r="A14" s="165"/>
      <c r="B14" s="167"/>
      <c r="C14" s="17"/>
      <c r="D14" s="162"/>
      <c r="E14" s="162"/>
      <c r="F14" s="162"/>
      <c r="G14" s="162"/>
      <c r="H14" s="162"/>
      <c r="I14" s="162"/>
      <c r="J14" s="109"/>
      <c r="K14" s="169"/>
      <c r="L14" s="49"/>
      <c r="M14" s="169"/>
    </row>
    <row r="15" spans="1:22" ht="13.5" customHeight="1">
      <c r="A15" s="165"/>
      <c r="B15" s="167"/>
      <c r="C15" s="28" t="s">
        <v>130</v>
      </c>
      <c r="D15" s="25" t="s">
        <v>287</v>
      </c>
      <c r="E15" s="53"/>
      <c r="F15" s="54"/>
      <c r="G15" s="54"/>
      <c r="H15" s="54"/>
      <c r="I15" s="53"/>
      <c r="J15" s="109"/>
      <c r="K15" s="169"/>
      <c r="L15" s="49"/>
      <c r="M15" s="169"/>
    </row>
    <row r="16" spans="1:22" ht="13.5" customHeight="1">
      <c r="A16" s="165"/>
      <c r="B16" s="167"/>
      <c r="C16" s="28" t="s">
        <v>130</v>
      </c>
      <c r="D16" s="25" t="s">
        <v>341</v>
      </c>
      <c r="E16" s="53"/>
      <c r="F16" s="54"/>
      <c r="G16" s="54"/>
      <c r="H16" s="54"/>
      <c r="I16" s="53"/>
      <c r="J16" s="109"/>
      <c r="K16" s="169"/>
      <c r="L16" s="49"/>
      <c r="M16" s="169"/>
    </row>
    <row r="17" spans="1:13" ht="13.5" customHeight="1">
      <c r="A17" s="165"/>
      <c r="B17" s="167"/>
      <c r="C17" s="28" t="s">
        <v>130</v>
      </c>
      <c r="D17" s="25" t="s">
        <v>289</v>
      </c>
      <c r="E17" s="53"/>
      <c r="F17" s="54"/>
      <c r="G17" s="54"/>
      <c r="H17" s="54"/>
      <c r="I17" s="53"/>
      <c r="J17" s="109"/>
      <c r="K17" s="169"/>
      <c r="L17" s="49"/>
      <c r="M17" s="169"/>
    </row>
    <row r="18" spans="1:13" ht="13.5" customHeight="1">
      <c r="A18" s="171" t="s">
        <v>12</v>
      </c>
      <c r="B18" s="167"/>
      <c r="C18" s="28" t="s">
        <v>130</v>
      </c>
      <c r="D18" s="25" t="s">
        <v>273</v>
      </c>
      <c r="E18" s="53"/>
      <c r="F18" s="54"/>
      <c r="G18" s="54"/>
      <c r="H18" s="54"/>
      <c r="I18" s="53"/>
      <c r="J18" s="109"/>
      <c r="K18" s="169"/>
      <c r="L18" s="49"/>
      <c r="M18" s="169"/>
    </row>
    <row r="19" spans="1:13" ht="13.5" customHeight="1">
      <c r="A19" s="171"/>
      <c r="B19" s="167"/>
      <c r="C19" s="28" t="s">
        <v>130</v>
      </c>
      <c r="D19" s="25" t="s">
        <v>274</v>
      </c>
      <c r="E19" s="53"/>
      <c r="F19" s="54"/>
      <c r="G19" s="54"/>
      <c r="H19" s="54"/>
      <c r="I19" s="53"/>
      <c r="J19" s="109"/>
      <c r="K19" s="169"/>
      <c r="L19" s="49"/>
      <c r="M19" s="169"/>
    </row>
    <row r="20" spans="1:13" ht="13.5" customHeight="1">
      <c r="A20" s="171"/>
      <c r="B20" s="167"/>
      <c r="C20" s="28" t="s">
        <v>130</v>
      </c>
      <c r="D20" s="162" t="s">
        <v>276</v>
      </c>
      <c r="E20" s="162"/>
      <c r="F20" s="162"/>
      <c r="G20" s="162"/>
      <c r="H20" s="162"/>
      <c r="I20" s="162"/>
      <c r="J20" s="109"/>
      <c r="K20" s="169"/>
      <c r="L20" s="49"/>
      <c r="M20" s="169"/>
    </row>
    <row r="21" spans="1:13" ht="13.5" customHeight="1">
      <c r="A21" s="171"/>
      <c r="B21" s="167"/>
      <c r="C21" s="17"/>
      <c r="D21" s="162"/>
      <c r="E21" s="162"/>
      <c r="F21" s="162"/>
      <c r="G21" s="162"/>
      <c r="H21" s="162"/>
      <c r="I21" s="162"/>
      <c r="J21" s="109"/>
      <c r="K21" s="169"/>
      <c r="L21" s="49"/>
      <c r="M21" s="169"/>
    </row>
    <row r="22" spans="1:13" ht="13.5" customHeight="1">
      <c r="A22" s="171"/>
      <c r="B22" s="167"/>
      <c r="C22" s="28" t="s">
        <v>130</v>
      </c>
      <c r="D22" s="25" t="s">
        <v>280</v>
      </c>
      <c r="E22" s="53"/>
      <c r="F22" s="54"/>
      <c r="G22" s="54"/>
      <c r="H22" s="54"/>
      <c r="I22" s="53"/>
      <c r="J22" s="109"/>
      <c r="K22" s="169"/>
      <c r="L22" s="49"/>
      <c r="M22" s="169"/>
    </row>
    <row r="23" spans="1:13" ht="13.5" customHeight="1">
      <c r="A23" s="171"/>
      <c r="B23" s="167"/>
      <c r="C23" s="28" t="s">
        <v>130</v>
      </c>
      <c r="D23" s="25" t="s">
        <v>407</v>
      </c>
      <c r="E23" s="53"/>
      <c r="F23" s="54"/>
      <c r="G23" s="54"/>
      <c r="H23" s="54"/>
      <c r="I23" s="53"/>
      <c r="J23" s="109"/>
      <c r="K23" s="169"/>
      <c r="L23" s="49"/>
      <c r="M23" s="169"/>
    </row>
    <row r="24" spans="1:13" ht="13.5" customHeight="1">
      <c r="A24" s="171"/>
      <c r="B24" s="167"/>
      <c r="C24" s="28" t="s">
        <v>130</v>
      </c>
      <c r="D24" s="25" t="s">
        <v>408</v>
      </c>
      <c r="E24" s="53"/>
      <c r="F24" s="54"/>
      <c r="G24" s="54"/>
      <c r="H24" s="54"/>
      <c r="I24" s="53"/>
      <c r="J24" s="109"/>
      <c r="K24" s="169"/>
      <c r="L24" s="49"/>
      <c r="M24" s="169"/>
    </row>
    <row r="25" spans="1:13" ht="13.5" customHeight="1">
      <c r="A25" s="171"/>
      <c r="B25" s="167"/>
      <c r="C25" s="28" t="s">
        <v>130</v>
      </c>
      <c r="D25" s="25" t="s">
        <v>409</v>
      </c>
      <c r="E25" s="53"/>
      <c r="F25" s="54"/>
      <c r="G25" s="54"/>
      <c r="H25" s="54"/>
      <c r="I25" s="53"/>
      <c r="J25" s="109"/>
      <c r="K25" s="169"/>
      <c r="L25" s="49"/>
      <c r="M25" s="169"/>
    </row>
    <row r="26" spans="1:13" ht="13.5" customHeight="1">
      <c r="A26" s="171"/>
      <c r="B26" s="167"/>
      <c r="C26" s="28" t="s">
        <v>130</v>
      </c>
      <c r="D26" s="25" t="s">
        <v>410</v>
      </c>
      <c r="E26" s="53"/>
      <c r="F26" s="54"/>
      <c r="G26" s="54"/>
      <c r="H26" s="54"/>
      <c r="I26" s="53"/>
      <c r="J26" s="109"/>
      <c r="K26" s="169"/>
      <c r="L26" s="49"/>
      <c r="M26" s="169"/>
    </row>
    <row r="27" spans="1:13" ht="13.5" customHeight="1">
      <c r="A27" s="171"/>
      <c r="B27" s="167"/>
      <c r="C27" s="28" t="s">
        <v>130</v>
      </c>
      <c r="D27" s="162" t="s">
        <v>279</v>
      </c>
      <c r="E27" s="162"/>
      <c r="F27" s="162"/>
      <c r="G27" s="162"/>
      <c r="H27" s="162"/>
      <c r="I27" s="162"/>
      <c r="J27" s="109"/>
      <c r="K27" s="169"/>
      <c r="L27" s="49"/>
      <c r="M27" s="169"/>
    </row>
    <row r="28" spans="1:13" ht="13.5" customHeight="1">
      <c r="A28" s="171"/>
      <c r="B28" s="167"/>
      <c r="C28" s="17"/>
      <c r="D28" s="162"/>
      <c r="E28" s="162"/>
      <c r="F28" s="162"/>
      <c r="G28" s="162"/>
      <c r="H28" s="162"/>
      <c r="I28" s="162"/>
      <c r="J28" s="109"/>
      <c r="K28" s="169"/>
      <c r="L28" s="49"/>
      <c r="M28" s="169"/>
    </row>
    <row r="29" spans="1:13" ht="13.5" customHeight="1">
      <c r="A29" s="171"/>
      <c r="B29" s="167"/>
      <c r="C29" s="28" t="s">
        <v>130</v>
      </c>
      <c r="D29" s="162" t="s">
        <v>348</v>
      </c>
      <c r="E29" s="162"/>
      <c r="F29" s="162"/>
      <c r="G29" s="162"/>
      <c r="H29" s="162"/>
      <c r="I29" s="162"/>
      <c r="J29" s="43"/>
      <c r="K29" s="169"/>
      <c r="L29" s="87"/>
      <c r="M29" s="169"/>
    </row>
    <row r="30" spans="1:13" ht="6" customHeight="1">
      <c r="A30" s="171"/>
      <c r="B30" s="167"/>
      <c r="C30" s="17"/>
      <c r="D30" s="162"/>
      <c r="E30" s="162"/>
      <c r="F30" s="162"/>
      <c r="G30" s="162"/>
      <c r="H30" s="162"/>
      <c r="I30" s="162"/>
      <c r="J30" s="43"/>
      <c r="K30" s="169"/>
      <c r="L30" s="87"/>
      <c r="M30" s="169"/>
    </row>
    <row r="31" spans="1:13">
      <c r="A31" s="171"/>
      <c r="B31" s="167"/>
      <c r="C31" s="17"/>
      <c r="D31" s="25"/>
      <c r="E31" s="53" t="s">
        <v>59</v>
      </c>
      <c r="F31" s="13"/>
      <c r="G31" s="13"/>
      <c r="H31" s="13"/>
      <c r="I31" s="29"/>
      <c r="J31" s="29"/>
      <c r="K31" s="169"/>
      <c r="L31" s="88"/>
      <c r="M31" s="169"/>
    </row>
    <row r="32" spans="1:13" ht="13.5" customHeight="1">
      <c r="A32" s="171"/>
      <c r="B32" s="167"/>
      <c r="C32" s="28" t="s">
        <v>130</v>
      </c>
      <c r="D32" s="177" t="s">
        <v>411</v>
      </c>
      <c r="E32" s="177"/>
      <c r="F32" s="177"/>
      <c r="G32" s="177"/>
      <c r="H32" s="177"/>
      <c r="I32" s="177"/>
      <c r="J32" s="117"/>
      <c r="K32" s="169"/>
      <c r="L32" s="89"/>
      <c r="M32" s="169"/>
    </row>
    <row r="33" spans="1:13" ht="13.5" customHeight="1">
      <c r="A33" s="174"/>
      <c r="B33" s="175"/>
      <c r="C33" s="46" t="s">
        <v>130</v>
      </c>
      <c r="D33" s="27" t="s">
        <v>412</v>
      </c>
      <c r="E33" s="68"/>
      <c r="F33" s="68"/>
      <c r="G33" s="68"/>
      <c r="H33" s="68"/>
      <c r="I33" s="68"/>
      <c r="J33" s="118"/>
      <c r="K33" s="170"/>
      <c r="L33" s="90"/>
      <c r="M33" s="170"/>
    </row>
    <row r="34" spans="1:13">
      <c r="A34" s="11" t="s">
        <v>57</v>
      </c>
      <c r="C34" s="33"/>
      <c r="D34" s="41"/>
      <c r="K34" s="33"/>
      <c r="L34" s="33"/>
      <c r="M34" s="16"/>
    </row>
    <row r="35" spans="1:13" ht="19.5">
      <c r="A35" s="11" t="s">
        <v>1</v>
      </c>
      <c r="C35" s="33"/>
      <c r="D35" s="41"/>
      <c r="G35" s="4" t="s">
        <v>16</v>
      </c>
      <c r="K35" s="33"/>
      <c r="L35" s="33"/>
      <c r="M35" s="113" t="str">
        <f>M2</f>
        <v>（主任監督員 ）</v>
      </c>
    </row>
    <row r="36" spans="1:13" ht="19.5">
      <c r="A36" s="6" t="s">
        <v>2</v>
      </c>
      <c r="B36" s="6" t="s">
        <v>3</v>
      </c>
      <c r="C36" s="157" t="s">
        <v>4</v>
      </c>
      <c r="D36" s="158"/>
      <c r="E36" s="158"/>
      <c r="F36" s="159"/>
      <c r="G36" s="160" t="s">
        <v>6</v>
      </c>
      <c r="H36" s="161"/>
      <c r="I36" s="6" t="s">
        <v>8</v>
      </c>
      <c r="J36" s="71"/>
      <c r="K36" s="73" t="s">
        <v>9</v>
      </c>
      <c r="L36" s="71"/>
      <c r="M36" s="73" t="s">
        <v>10</v>
      </c>
    </row>
    <row r="37" spans="1:13" ht="13.5" customHeight="1">
      <c r="A37" s="164" t="s">
        <v>11</v>
      </c>
      <c r="B37" s="166" t="s">
        <v>58</v>
      </c>
      <c r="C37" s="28" t="s">
        <v>130</v>
      </c>
      <c r="D37" s="176" t="s">
        <v>413</v>
      </c>
      <c r="E37" s="176"/>
      <c r="F37" s="176"/>
      <c r="G37" s="176"/>
      <c r="H37" s="176"/>
      <c r="I37" s="176"/>
      <c r="J37" s="55"/>
      <c r="K37" s="168"/>
      <c r="L37" s="55"/>
      <c r="M37" s="168"/>
    </row>
    <row r="38" spans="1:13" ht="13.5" customHeight="1">
      <c r="A38" s="165"/>
      <c r="B38" s="167"/>
      <c r="C38" s="28" t="s">
        <v>130</v>
      </c>
      <c r="D38" s="25" t="s">
        <v>414</v>
      </c>
      <c r="E38" s="29"/>
      <c r="F38" s="13"/>
      <c r="G38" s="13"/>
      <c r="H38" s="13"/>
      <c r="I38" s="29"/>
      <c r="J38" s="52"/>
      <c r="K38" s="169"/>
      <c r="L38" s="52"/>
      <c r="M38" s="169"/>
    </row>
    <row r="39" spans="1:13" ht="13.5" customHeight="1">
      <c r="A39" s="165"/>
      <c r="B39" s="167"/>
      <c r="C39" s="28" t="s">
        <v>130</v>
      </c>
      <c r="D39" s="25" t="s">
        <v>415</v>
      </c>
      <c r="E39" s="29"/>
      <c r="F39" s="13"/>
      <c r="G39" s="13"/>
      <c r="H39" s="13"/>
      <c r="I39" s="29"/>
      <c r="J39" s="52"/>
      <c r="K39" s="169"/>
      <c r="L39" s="52"/>
      <c r="M39" s="169"/>
    </row>
    <row r="40" spans="1:13" ht="13.5" customHeight="1">
      <c r="A40" s="165"/>
      <c r="B40" s="167"/>
      <c r="C40" s="28" t="s">
        <v>130</v>
      </c>
      <c r="D40" s="25" t="s">
        <v>416</v>
      </c>
      <c r="E40" s="29"/>
      <c r="F40" s="13"/>
      <c r="G40" s="13"/>
      <c r="H40" s="13"/>
      <c r="I40" s="29"/>
      <c r="J40" s="52"/>
      <c r="K40" s="169"/>
      <c r="L40" s="52"/>
      <c r="M40" s="169"/>
    </row>
    <row r="41" spans="1:13" ht="13.5" customHeight="1">
      <c r="A41" s="165"/>
      <c r="B41" s="167"/>
      <c r="C41" s="28" t="s">
        <v>130</v>
      </c>
      <c r="D41" s="25" t="s">
        <v>417</v>
      </c>
      <c r="E41" s="29"/>
      <c r="F41" s="13"/>
      <c r="G41" s="13"/>
      <c r="H41" s="13"/>
      <c r="I41" s="29"/>
      <c r="J41" s="52"/>
      <c r="K41" s="169"/>
      <c r="L41" s="52"/>
      <c r="M41" s="169"/>
    </row>
    <row r="42" spans="1:13" ht="13.5" customHeight="1">
      <c r="A42" s="165"/>
      <c r="B42" s="167"/>
      <c r="C42" s="28" t="s">
        <v>130</v>
      </c>
      <c r="D42" s="25" t="s">
        <v>418</v>
      </c>
      <c r="E42" s="29"/>
      <c r="F42" s="13"/>
      <c r="G42" s="13"/>
      <c r="H42" s="13"/>
      <c r="I42" s="29"/>
      <c r="J42" s="52"/>
      <c r="K42" s="169"/>
      <c r="L42" s="52"/>
      <c r="M42" s="169"/>
    </row>
    <row r="43" spans="1:13" ht="13.5" customHeight="1">
      <c r="A43" s="165"/>
      <c r="B43" s="167"/>
      <c r="C43" s="28" t="s">
        <v>130</v>
      </c>
      <c r="D43" s="25" t="s">
        <v>419</v>
      </c>
      <c r="E43" s="64"/>
      <c r="F43" s="65"/>
      <c r="G43" s="65"/>
      <c r="H43" s="65"/>
      <c r="I43" s="64"/>
      <c r="J43" s="43"/>
      <c r="K43" s="169"/>
      <c r="L43" s="43"/>
      <c r="M43" s="169"/>
    </row>
    <row r="44" spans="1:13">
      <c r="A44" s="165"/>
      <c r="B44" s="167"/>
      <c r="C44" s="17"/>
      <c r="D44" s="25"/>
      <c r="E44" s="53" t="s">
        <v>60</v>
      </c>
      <c r="F44" s="13"/>
      <c r="G44" s="13"/>
      <c r="H44" s="13"/>
      <c r="I44" s="29"/>
      <c r="J44" s="29"/>
      <c r="K44" s="169"/>
      <c r="L44" s="29"/>
      <c r="M44" s="169"/>
    </row>
    <row r="45" spans="1:13" ht="13.5" customHeight="1">
      <c r="A45" s="165"/>
      <c r="B45" s="167"/>
      <c r="C45" s="28" t="s">
        <v>130</v>
      </c>
      <c r="D45" s="177" t="s">
        <v>420</v>
      </c>
      <c r="E45" s="177"/>
      <c r="F45" s="177"/>
      <c r="G45" s="177"/>
      <c r="H45" s="177"/>
      <c r="I45" s="177"/>
      <c r="J45" s="43"/>
      <c r="K45" s="169"/>
      <c r="L45" s="43"/>
      <c r="M45" s="169"/>
    </row>
    <row r="46" spans="1:13" ht="13.5" customHeight="1">
      <c r="A46" s="165"/>
      <c r="B46" s="167"/>
      <c r="C46" s="28" t="s">
        <v>130</v>
      </c>
      <c r="D46" s="25" t="s">
        <v>421</v>
      </c>
      <c r="E46" s="64"/>
      <c r="F46" s="65"/>
      <c r="G46" s="65"/>
      <c r="H46" s="65"/>
      <c r="I46" s="64"/>
      <c r="J46" s="43"/>
      <c r="K46" s="169"/>
      <c r="L46" s="43"/>
      <c r="M46" s="169"/>
    </row>
    <row r="47" spans="1:13" ht="13.5" customHeight="1">
      <c r="A47" s="165"/>
      <c r="B47" s="167"/>
      <c r="C47" s="28" t="s">
        <v>130</v>
      </c>
      <c r="D47" s="25" t="s">
        <v>422</v>
      </c>
      <c r="E47" s="64"/>
      <c r="F47" s="65"/>
      <c r="G47" s="65"/>
      <c r="H47" s="65"/>
      <c r="I47" s="64"/>
      <c r="J47" s="43"/>
      <c r="K47" s="169"/>
      <c r="L47" s="43"/>
      <c r="M47" s="169"/>
    </row>
    <row r="48" spans="1:13" ht="13.5" customHeight="1">
      <c r="A48" s="165"/>
      <c r="B48" s="167"/>
      <c r="C48" s="28" t="s">
        <v>130</v>
      </c>
      <c r="D48" s="25" t="s">
        <v>423</v>
      </c>
      <c r="E48" s="64"/>
      <c r="F48" s="65"/>
      <c r="G48" s="65"/>
      <c r="H48" s="65"/>
      <c r="I48" s="64"/>
      <c r="J48" s="43"/>
      <c r="K48" s="169"/>
      <c r="L48" s="43"/>
      <c r="M48" s="169"/>
    </row>
    <row r="49" spans="1:24">
      <c r="A49" s="165"/>
      <c r="B49" s="167"/>
      <c r="C49" s="17"/>
      <c r="D49" s="25"/>
      <c r="E49" s="10"/>
      <c r="F49" s="54"/>
      <c r="G49" s="54"/>
      <c r="H49" s="54"/>
      <c r="I49" s="53"/>
      <c r="J49" s="53"/>
      <c r="K49" s="169"/>
      <c r="L49" s="53"/>
      <c r="M49" s="169"/>
      <c r="O49" s="59"/>
      <c r="P49" s="59"/>
      <c r="Q49" s="59"/>
      <c r="R49" s="59"/>
      <c r="S49" s="59"/>
      <c r="T49" s="59"/>
      <c r="U49" s="59"/>
      <c r="V49" s="59"/>
      <c r="W49" s="60" t="s">
        <v>329</v>
      </c>
      <c r="X49" s="59"/>
    </row>
    <row r="50" spans="1:24">
      <c r="A50" s="171" t="s">
        <v>12</v>
      </c>
      <c r="B50" s="167"/>
      <c r="C50" s="17"/>
      <c r="D50" s="25"/>
      <c r="E50" s="53" t="str">
        <f>"評価値＝(　"&amp;TEXT(P50+R50*0.5,"0.0")&amp;"　)評価数／(　"&amp;TEXT(P50+R50+T50,"0.0")&amp;"　)対象評価項目数＝（　"&amp;TEXT(W50,0)&amp;"　）％"</f>
        <v>評価値＝(　0.0　)評価数／(　0.0　)対象評価項目数＝（　0　）％</v>
      </c>
      <c r="F50" s="80"/>
      <c r="G50" s="80"/>
      <c r="H50" s="80"/>
      <c r="I50" s="30"/>
      <c r="J50" s="30"/>
      <c r="K50" s="169"/>
      <c r="L50" s="30"/>
      <c r="M50" s="169"/>
      <c r="O50" s="59" t="s">
        <v>330</v>
      </c>
      <c r="P50" s="60">
        <f>COUNTIF($C7:$C33,"〇")+COUNTIF($C37:$C48,"〇")</f>
        <v>0</v>
      </c>
      <c r="Q50" s="59" t="s">
        <v>331</v>
      </c>
      <c r="R50" s="60">
        <f>COUNTIF($C7:$C33,"△")+COUNTIF($C37:$C48,"△")</f>
        <v>0</v>
      </c>
      <c r="S50" s="59" t="s">
        <v>332</v>
      </c>
      <c r="T50" s="60">
        <f>COUNTIF($C7:$C33,"×")+COUNTIF($C37:$C48,"×")</f>
        <v>0</v>
      </c>
      <c r="U50" s="59" t="s">
        <v>333</v>
      </c>
      <c r="V50" s="61">
        <f>IF(P50+R50+T50=0,0,ROUND((P50+R50*0.5)/(P50+R50+T50),3))</f>
        <v>0</v>
      </c>
      <c r="W50" s="59">
        <f>IF(V50="","",ROUND(V50*100,1))</f>
        <v>0</v>
      </c>
      <c r="X50" s="62" t="str">
        <f>IF(W50&lt;60,"d",IF(W50&lt;80,"c",IF(W50&lt;90,"b","a")))</f>
        <v>d</v>
      </c>
    </row>
    <row r="51" spans="1:24">
      <c r="A51" s="171"/>
      <c r="B51" s="167"/>
      <c r="C51" s="17"/>
      <c r="D51" s="25"/>
      <c r="E51" s="53" t="s">
        <v>805</v>
      </c>
      <c r="F51" s="54"/>
      <c r="G51" s="54"/>
      <c r="H51" s="54"/>
      <c r="I51" s="53"/>
      <c r="J51" s="53"/>
      <c r="K51" s="169"/>
      <c r="L51" s="53"/>
      <c r="M51" s="169"/>
    </row>
    <row r="52" spans="1:24">
      <c r="A52" s="171"/>
      <c r="B52" s="167"/>
      <c r="C52" s="17"/>
      <c r="D52" s="25"/>
      <c r="E52" s="53" t="s">
        <v>806</v>
      </c>
      <c r="F52" s="54"/>
      <c r="G52" s="54"/>
      <c r="H52" s="54"/>
      <c r="I52" s="53"/>
      <c r="J52" s="53"/>
      <c r="K52" s="169"/>
      <c r="L52" s="53"/>
      <c r="M52" s="169"/>
    </row>
    <row r="53" spans="1:24">
      <c r="A53" s="171"/>
      <c r="B53" s="167"/>
      <c r="C53" s="17"/>
      <c r="D53" s="25"/>
      <c r="E53" s="53" t="s">
        <v>807</v>
      </c>
      <c r="F53" s="54"/>
      <c r="G53" s="54"/>
      <c r="H53" s="54"/>
      <c r="I53" s="53"/>
      <c r="J53" s="53"/>
      <c r="K53" s="169"/>
      <c r="L53" s="53"/>
      <c r="M53" s="169"/>
    </row>
    <row r="54" spans="1:24">
      <c r="A54" s="171"/>
      <c r="B54" s="167"/>
      <c r="C54" s="17"/>
      <c r="D54" s="25"/>
      <c r="E54" s="53" t="s">
        <v>808</v>
      </c>
      <c r="F54" s="54"/>
      <c r="G54" s="54"/>
      <c r="H54" s="54"/>
      <c r="I54" s="53"/>
      <c r="J54" s="53"/>
      <c r="K54" s="169"/>
      <c r="L54" s="53"/>
      <c r="M54" s="169"/>
    </row>
    <row r="55" spans="1:24">
      <c r="A55" s="171"/>
      <c r="B55" s="167"/>
      <c r="C55" s="17"/>
      <c r="D55" s="25"/>
      <c r="E55" s="53"/>
      <c r="F55" s="54"/>
      <c r="G55" s="54"/>
      <c r="H55" s="54"/>
      <c r="I55" s="53"/>
      <c r="J55" s="53"/>
      <c r="K55" s="169"/>
      <c r="L55" s="53"/>
      <c r="M55" s="169"/>
    </row>
    <row r="56" spans="1:24">
      <c r="A56" s="171"/>
      <c r="B56" s="167"/>
      <c r="C56" s="17"/>
      <c r="D56" s="25"/>
      <c r="E56" s="10"/>
      <c r="F56" s="54"/>
      <c r="G56" s="54"/>
      <c r="H56" s="54"/>
      <c r="I56" s="53"/>
      <c r="J56" s="53"/>
      <c r="K56" s="169"/>
      <c r="L56" s="53"/>
      <c r="M56" s="169"/>
    </row>
    <row r="57" spans="1:24">
      <c r="A57" s="171"/>
      <c r="B57" s="167"/>
      <c r="C57" s="17"/>
      <c r="D57" s="25"/>
      <c r="E57" s="53"/>
      <c r="F57" s="54"/>
      <c r="G57" s="54"/>
      <c r="H57" s="54"/>
      <c r="I57" s="53"/>
      <c r="J57" s="53"/>
      <c r="K57" s="169"/>
      <c r="L57" s="53"/>
      <c r="M57" s="169"/>
    </row>
    <row r="58" spans="1:24">
      <c r="A58" s="171"/>
      <c r="B58" s="167"/>
      <c r="C58" s="17"/>
      <c r="D58" s="25"/>
      <c r="E58" s="53"/>
      <c r="F58" s="54"/>
      <c r="G58" s="54"/>
      <c r="H58" s="54"/>
      <c r="I58" s="53"/>
      <c r="J58" s="53"/>
      <c r="K58" s="169"/>
      <c r="L58" s="53"/>
      <c r="M58" s="169"/>
    </row>
    <row r="59" spans="1:24">
      <c r="A59" s="171"/>
      <c r="B59" s="167"/>
      <c r="C59" s="17"/>
      <c r="D59" s="25"/>
      <c r="E59" s="53"/>
      <c r="F59" s="54"/>
      <c r="G59" s="54"/>
      <c r="H59" s="54"/>
      <c r="I59" s="53"/>
      <c r="J59" s="53"/>
      <c r="K59" s="169"/>
      <c r="L59" s="53"/>
      <c r="M59" s="169"/>
    </row>
    <row r="60" spans="1:24">
      <c r="A60" s="171"/>
      <c r="B60" s="167"/>
      <c r="C60" s="17"/>
      <c r="D60" s="25"/>
      <c r="E60" s="53"/>
      <c r="F60" s="54"/>
      <c r="G60" s="54"/>
      <c r="H60" s="54"/>
      <c r="I60" s="53"/>
      <c r="J60" s="53"/>
      <c r="K60" s="169"/>
      <c r="L60" s="53"/>
      <c r="M60" s="169"/>
    </row>
    <row r="61" spans="1:24">
      <c r="A61" s="174"/>
      <c r="B61" s="175"/>
      <c r="C61" s="19"/>
      <c r="D61" s="27"/>
      <c r="E61" s="57"/>
      <c r="F61" s="57"/>
      <c r="G61" s="57"/>
      <c r="H61" s="57"/>
      <c r="I61" s="57"/>
      <c r="J61" s="57"/>
      <c r="K61" s="170"/>
      <c r="L61" s="57"/>
      <c r="M61" s="170"/>
    </row>
    <row r="62" spans="1:24">
      <c r="K62" s="33"/>
      <c r="L62" s="33"/>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c r="K74" s="33"/>
      <c r="L74" s="33"/>
    </row>
    <row r="75" spans="4:91">
      <c r="K75" s="33"/>
      <c r="L75" s="33"/>
    </row>
    <row r="76" spans="4:91" s="11" customFormat="1">
      <c r="D76" s="23"/>
      <c r="K76" s="33"/>
      <c r="L76" s="33"/>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sheetData>
  <mergeCells count="28">
    <mergeCell ref="K37:K42"/>
    <mergeCell ref="M37:M42"/>
    <mergeCell ref="K43:K61"/>
    <mergeCell ref="M43:M61"/>
    <mergeCell ref="D45:I45"/>
    <mergeCell ref="A50:A61"/>
    <mergeCell ref="A18:A33"/>
    <mergeCell ref="D20:I21"/>
    <mergeCell ref="D27:I28"/>
    <mergeCell ref="D29:I30"/>
    <mergeCell ref="D32:I32"/>
    <mergeCell ref="A37:A49"/>
    <mergeCell ref="B37:B61"/>
    <mergeCell ref="D37:I37"/>
    <mergeCell ref="K4:K7"/>
    <mergeCell ref="M4:M7"/>
    <mergeCell ref="D7:I8"/>
    <mergeCell ref="D9:I10"/>
    <mergeCell ref="K9:K33"/>
    <mergeCell ref="M9:M33"/>
    <mergeCell ref="D11:I12"/>
    <mergeCell ref="D13:I14"/>
    <mergeCell ref="C3:F3"/>
    <mergeCell ref="G3:H3"/>
    <mergeCell ref="C36:F36"/>
    <mergeCell ref="G36:H36"/>
    <mergeCell ref="A4:A17"/>
    <mergeCell ref="B4:B33"/>
  </mergeCells>
  <phoneticPr fontId="2"/>
  <dataValidations count="2">
    <dataValidation type="list" allowBlank="1" showInputMessage="1" showErrorMessage="1" sqref="C7 C9 C11 C13 C15:C20 C22:C27 C29 C32:C33 C37:C43 C45:C48">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4"/>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61</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IF(OR(L4="〇",L9="〇"),"e",IF(OR(J4="〇",J9="〇"),"d",X49))</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62</v>
      </c>
      <c r="C4" s="22"/>
      <c r="D4" s="42"/>
      <c r="E4" s="9" t="s">
        <v>90</v>
      </c>
      <c r="F4" s="9"/>
      <c r="G4" s="9"/>
      <c r="H4" s="9"/>
      <c r="I4" s="9"/>
      <c r="J4" s="116"/>
      <c r="K4" s="168"/>
      <c r="L4" s="35" t="s">
        <v>130</v>
      </c>
      <c r="M4" s="168" t="s">
        <v>131</v>
      </c>
    </row>
    <row r="5" spans="1:22">
      <c r="A5" s="165"/>
      <c r="B5" s="167"/>
      <c r="C5" s="17"/>
      <c r="D5" s="25"/>
      <c r="E5" s="53" t="s">
        <v>14</v>
      </c>
      <c r="F5" s="7"/>
      <c r="G5" s="7"/>
      <c r="H5" s="7"/>
      <c r="I5" s="10"/>
      <c r="J5" s="109"/>
      <c r="K5" s="169"/>
      <c r="L5" s="12"/>
      <c r="M5" s="169"/>
    </row>
    <row r="6" spans="1:22">
      <c r="A6" s="165"/>
      <c r="B6" s="167"/>
      <c r="C6" s="17"/>
      <c r="D6" s="25"/>
      <c r="E6" s="53" t="s">
        <v>40</v>
      </c>
      <c r="F6" s="54"/>
      <c r="G6" s="54"/>
      <c r="H6" s="54"/>
      <c r="I6" s="53"/>
      <c r="J6" s="109"/>
      <c r="K6" s="169"/>
      <c r="L6" s="18"/>
      <c r="M6" s="169"/>
    </row>
    <row r="7" spans="1:22" ht="13.5" customHeight="1">
      <c r="A7" s="165"/>
      <c r="B7" s="167"/>
      <c r="C7" s="28" t="s">
        <v>130</v>
      </c>
      <c r="D7" s="162" t="s">
        <v>283</v>
      </c>
      <c r="E7" s="162"/>
      <c r="F7" s="162"/>
      <c r="G7" s="162"/>
      <c r="H7" s="162"/>
      <c r="I7" s="162"/>
      <c r="J7" s="109"/>
      <c r="K7" s="169"/>
      <c r="L7" s="17"/>
      <c r="M7" s="169"/>
    </row>
    <row r="8" spans="1:22" ht="13.5" customHeight="1">
      <c r="A8" s="165"/>
      <c r="B8" s="167"/>
      <c r="C8" s="17"/>
      <c r="D8" s="162"/>
      <c r="E8" s="162"/>
      <c r="F8" s="162"/>
      <c r="G8" s="162"/>
      <c r="H8" s="162"/>
      <c r="I8" s="162"/>
      <c r="J8" s="109"/>
      <c r="K8" s="107"/>
      <c r="L8" s="19"/>
      <c r="M8" s="76"/>
    </row>
    <row r="9" spans="1:22" ht="13.5" customHeight="1">
      <c r="A9" s="165"/>
      <c r="B9" s="167"/>
      <c r="C9" s="28" t="s">
        <v>130</v>
      </c>
      <c r="D9" s="162" t="s">
        <v>284</v>
      </c>
      <c r="E9" s="162"/>
      <c r="F9" s="162"/>
      <c r="G9" s="162"/>
      <c r="H9" s="162"/>
      <c r="I9" s="162"/>
      <c r="J9" s="109"/>
      <c r="K9" s="169"/>
      <c r="L9" s="35" t="s">
        <v>130</v>
      </c>
      <c r="M9" s="169" t="s">
        <v>132</v>
      </c>
    </row>
    <row r="10" spans="1:22" ht="13.5" customHeight="1">
      <c r="A10" s="165"/>
      <c r="B10" s="167"/>
      <c r="C10" s="17"/>
      <c r="D10" s="162"/>
      <c r="E10" s="162"/>
      <c r="F10" s="162"/>
      <c r="G10" s="162"/>
      <c r="H10" s="162"/>
      <c r="I10" s="162"/>
      <c r="J10" s="109"/>
      <c r="K10" s="169"/>
      <c r="L10" s="78"/>
      <c r="M10" s="169"/>
    </row>
    <row r="11" spans="1:22" ht="13.5" customHeight="1">
      <c r="A11" s="165"/>
      <c r="B11" s="167"/>
      <c r="C11" s="28" t="s">
        <v>130</v>
      </c>
      <c r="D11" s="162" t="s">
        <v>285</v>
      </c>
      <c r="E11" s="162"/>
      <c r="F11" s="162"/>
      <c r="G11" s="162"/>
      <c r="H11" s="162"/>
      <c r="I11" s="162"/>
      <c r="J11" s="109"/>
      <c r="K11" s="169"/>
      <c r="L11" s="78"/>
      <c r="M11" s="169"/>
    </row>
    <row r="12" spans="1:22" ht="13.5" customHeight="1">
      <c r="A12" s="165"/>
      <c r="B12" s="167"/>
      <c r="C12" s="17"/>
      <c r="D12" s="162"/>
      <c r="E12" s="162"/>
      <c r="F12" s="162"/>
      <c r="G12" s="162"/>
      <c r="H12" s="162"/>
      <c r="I12" s="162"/>
      <c r="J12" s="109"/>
      <c r="K12" s="169"/>
      <c r="L12" s="78"/>
      <c r="M12" s="169"/>
    </row>
    <row r="13" spans="1:22" ht="13.5" customHeight="1">
      <c r="A13" s="165"/>
      <c r="B13" s="167"/>
      <c r="C13" s="28" t="s">
        <v>130</v>
      </c>
      <c r="D13" s="25" t="s">
        <v>287</v>
      </c>
      <c r="E13" s="53"/>
      <c r="F13" s="54"/>
      <c r="G13" s="54"/>
      <c r="H13" s="54"/>
      <c r="I13" s="53"/>
      <c r="J13" s="109"/>
      <c r="K13" s="169"/>
      <c r="L13" s="78"/>
      <c r="M13" s="169"/>
    </row>
    <row r="14" spans="1:22" ht="13.5" customHeight="1">
      <c r="A14" s="165"/>
      <c r="B14" s="167"/>
      <c r="C14" s="28" t="s">
        <v>130</v>
      </c>
      <c r="D14" s="25" t="s">
        <v>289</v>
      </c>
      <c r="E14" s="53"/>
      <c r="F14" s="54"/>
      <c r="G14" s="54"/>
      <c r="H14" s="54"/>
      <c r="I14" s="53"/>
      <c r="J14" s="109"/>
      <c r="K14" s="169"/>
      <c r="L14" s="78"/>
      <c r="M14" s="169"/>
    </row>
    <row r="15" spans="1:22" ht="13.5" customHeight="1">
      <c r="A15" s="165"/>
      <c r="B15" s="167"/>
      <c r="C15" s="28" t="s">
        <v>130</v>
      </c>
      <c r="D15" s="162" t="s">
        <v>276</v>
      </c>
      <c r="E15" s="162"/>
      <c r="F15" s="162"/>
      <c r="G15" s="162"/>
      <c r="H15" s="162"/>
      <c r="I15" s="162"/>
      <c r="J15" s="109"/>
      <c r="K15" s="169"/>
      <c r="L15" s="78"/>
      <c r="M15" s="169"/>
    </row>
    <row r="16" spans="1:22" ht="13.5" customHeight="1">
      <c r="A16" s="165"/>
      <c r="B16" s="167"/>
      <c r="C16" s="17"/>
      <c r="D16" s="162"/>
      <c r="E16" s="162"/>
      <c r="F16" s="162"/>
      <c r="G16" s="162"/>
      <c r="H16" s="162"/>
      <c r="I16" s="162"/>
      <c r="J16" s="109"/>
      <c r="K16" s="169"/>
      <c r="L16" s="78"/>
      <c r="M16" s="169"/>
    </row>
    <row r="17" spans="1:13" ht="13.5" customHeight="1">
      <c r="A17" s="165"/>
      <c r="B17" s="167"/>
      <c r="C17" s="28" t="s">
        <v>130</v>
      </c>
      <c r="D17" s="162" t="s">
        <v>277</v>
      </c>
      <c r="E17" s="162"/>
      <c r="F17" s="162"/>
      <c r="G17" s="162"/>
      <c r="H17" s="162"/>
      <c r="I17" s="162"/>
      <c r="J17" s="53"/>
      <c r="K17" s="169"/>
      <c r="L17" s="53"/>
      <c r="M17" s="169"/>
    </row>
    <row r="18" spans="1:13" ht="13.5" customHeight="1">
      <c r="A18" s="74"/>
      <c r="B18" s="167"/>
      <c r="C18" s="17"/>
      <c r="D18" s="162"/>
      <c r="E18" s="162"/>
      <c r="F18" s="162"/>
      <c r="G18" s="162"/>
      <c r="H18" s="162"/>
      <c r="I18" s="162"/>
      <c r="J18" s="53"/>
      <c r="K18" s="169"/>
      <c r="L18" s="53"/>
      <c r="M18" s="169"/>
    </row>
    <row r="19" spans="1:13" ht="13.5" customHeight="1">
      <c r="A19" s="171" t="s">
        <v>12</v>
      </c>
      <c r="B19" s="167"/>
      <c r="C19" s="28" t="s">
        <v>130</v>
      </c>
      <c r="D19" s="25" t="s">
        <v>407</v>
      </c>
      <c r="E19" s="53"/>
      <c r="F19" s="54"/>
      <c r="G19" s="54"/>
      <c r="H19" s="54"/>
      <c r="I19" s="53"/>
      <c r="J19" s="53"/>
      <c r="K19" s="169"/>
      <c r="L19" s="53"/>
      <c r="M19" s="169"/>
    </row>
    <row r="20" spans="1:13" ht="13.5" customHeight="1">
      <c r="A20" s="171"/>
      <c r="B20" s="167"/>
      <c r="C20" s="28" t="s">
        <v>130</v>
      </c>
      <c r="D20" s="25" t="s">
        <v>408</v>
      </c>
      <c r="E20" s="53"/>
      <c r="F20" s="54"/>
      <c r="G20" s="54"/>
      <c r="H20" s="54"/>
      <c r="I20" s="53"/>
      <c r="J20" s="53"/>
      <c r="K20" s="169"/>
      <c r="L20" s="53"/>
      <c r="M20" s="169"/>
    </row>
    <row r="21" spans="1:13" ht="13.5" customHeight="1">
      <c r="A21" s="171"/>
      <c r="B21" s="167"/>
      <c r="C21" s="28" t="s">
        <v>130</v>
      </c>
      <c r="D21" s="25" t="s">
        <v>426</v>
      </c>
      <c r="E21" s="53"/>
      <c r="F21" s="54"/>
      <c r="G21" s="54"/>
      <c r="H21" s="54"/>
      <c r="I21" s="53"/>
      <c r="J21" s="53"/>
      <c r="K21" s="169"/>
      <c r="L21" s="53"/>
      <c r="M21" s="169"/>
    </row>
    <row r="22" spans="1:13" ht="13.5" customHeight="1">
      <c r="A22" s="171"/>
      <c r="B22" s="167"/>
      <c r="C22" s="28" t="s">
        <v>130</v>
      </c>
      <c r="D22" s="25" t="s">
        <v>301</v>
      </c>
      <c r="E22" s="53"/>
      <c r="F22" s="54"/>
      <c r="G22" s="54"/>
      <c r="H22" s="54"/>
      <c r="I22" s="53"/>
      <c r="J22" s="53"/>
      <c r="K22" s="169"/>
      <c r="L22" s="53"/>
      <c r="M22" s="169"/>
    </row>
    <row r="23" spans="1:13" ht="13.5" customHeight="1">
      <c r="A23" s="171"/>
      <c r="B23" s="167"/>
      <c r="C23" s="28" t="s">
        <v>130</v>
      </c>
      <c r="D23" s="25" t="s">
        <v>427</v>
      </c>
      <c r="E23" s="53"/>
      <c r="F23" s="54"/>
      <c r="G23" s="54"/>
      <c r="H23" s="54"/>
      <c r="I23" s="53"/>
      <c r="J23" s="53"/>
      <c r="K23" s="169"/>
      <c r="L23" s="53"/>
      <c r="M23" s="169"/>
    </row>
    <row r="24" spans="1:13" ht="13.5" customHeight="1">
      <c r="A24" s="171"/>
      <c r="B24" s="167"/>
      <c r="C24" s="28" t="s">
        <v>130</v>
      </c>
      <c r="D24" s="25" t="s">
        <v>424</v>
      </c>
      <c r="E24" s="53"/>
      <c r="F24" s="54"/>
      <c r="G24" s="54"/>
      <c r="H24" s="54"/>
      <c r="I24" s="53"/>
      <c r="J24" s="53"/>
      <c r="K24" s="169"/>
      <c r="L24" s="53"/>
      <c r="M24" s="169"/>
    </row>
    <row r="25" spans="1:13" ht="13.5" customHeight="1">
      <c r="A25" s="171"/>
      <c r="B25" s="167"/>
      <c r="C25" s="28" t="s">
        <v>130</v>
      </c>
      <c r="D25" s="25" t="s">
        <v>425</v>
      </c>
      <c r="E25" s="53"/>
      <c r="F25" s="54"/>
      <c r="G25" s="54"/>
      <c r="H25" s="54"/>
      <c r="I25" s="53"/>
      <c r="J25" s="53"/>
      <c r="K25" s="169"/>
      <c r="L25" s="53"/>
      <c r="M25" s="169"/>
    </row>
    <row r="26" spans="1:13" ht="13.5" customHeight="1">
      <c r="A26" s="171"/>
      <c r="B26" s="167"/>
      <c r="C26" s="28" t="s">
        <v>130</v>
      </c>
      <c r="D26" s="162" t="s">
        <v>279</v>
      </c>
      <c r="E26" s="162"/>
      <c r="F26" s="162"/>
      <c r="G26" s="162"/>
      <c r="H26" s="162"/>
      <c r="I26" s="162"/>
      <c r="J26" s="53"/>
      <c r="K26" s="169"/>
      <c r="L26" s="53"/>
      <c r="M26" s="169"/>
    </row>
    <row r="27" spans="1:13" ht="13.5" customHeight="1">
      <c r="A27" s="171"/>
      <c r="B27" s="167"/>
      <c r="C27" s="17"/>
      <c r="D27" s="162"/>
      <c r="E27" s="162"/>
      <c r="F27" s="162"/>
      <c r="G27" s="162"/>
      <c r="H27" s="162"/>
      <c r="I27" s="162"/>
      <c r="J27" s="53"/>
      <c r="K27" s="169"/>
      <c r="L27" s="53"/>
      <c r="M27" s="169"/>
    </row>
    <row r="28" spans="1:13" ht="13.5" customHeight="1">
      <c r="A28" s="171"/>
      <c r="B28" s="167"/>
      <c r="C28" s="28" t="s">
        <v>130</v>
      </c>
      <c r="D28" s="25" t="s">
        <v>348</v>
      </c>
      <c r="E28" s="53"/>
      <c r="F28" s="54"/>
      <c r="G28" s="54"/>
      <c r="H28" s="54"/>
      <c r="I28" s="53"/>
      <c r="J28" s="53"/>
      <c r="K28" s="169"/>
      <c r="L28" s="53"/>
      <c r="M28" s="169"/>
    </row>
    <row r="29" spans="1:13">
      <c r="A29" s="171"/>
      <c r="B29" s="167"/>
      <c r="C29" s="17"/>
      <c r="D29" s="25"/>
      <c r="E29" s="53" t="s">
        <v>64</v>
      </c>
      <c r="F29" s="54"/>
      <c r="G29" s="54"/>
      <c r="H29" s="54"/>
      <c r="I29" s="53"/>
      <c r="J29" s="53"/>
      <c r="K29" s="169"/>
      <c r="L29" s="53"/>
      <c r="M29" s="169"/>
    </row>
    <row r="30" spans="1:13" ht="13.5" customHeight="1">
      <c r="A30" s="171"/>
      <c r="B30" s="167"/>
      <c r="C30" s="28" t="s">
        <v>130</v>
      </c>
      <c r="D30" s="177" t="s">
        <v>428</v>
      </c>
      <c r="E30" s="177"/>
      <c r="F30" s="177"/>
      <c r="G30" s="177"/>
      <c r="H30" s="177"/>
      <c r="I30" s="177"/>
      <c r="J30" s="52"/>
      <c r="K30" s="169"/>
      <c r="L30" s="52"/>
      <c r="M30" s="169"/>
    </row>
    <row r="31" spans="1:13" ht="13.5" customHeight="1">
      <c r="A31" s="171"/>
      <c r="B31" s="167"/>
      <c r="C31" s="28" t="s">
        <v>130</v>
      </c>
      <c r="D31" s="25" t="s">
        <v>429</v>
      </c>
      <c r="E31" s="44"/>
      <c r="F31" s="13"/>
      <c r="G31" s="13"/>
      <c r="H31" s="13"/>
      <c r="I31" s="29"/>
      <c r="J31" s="52"/>
      <c r="K31" s="169"/>
      <c r="L31" s="52"/>
      <c r="M31" s="169"/>
    </row>
    <row r="32" spans="1:13" ht="13.5" customHeight="1">
      <c r="A32" s="171"/>
      <c r="B32" s="167"/>
      <c r="C32" s="28" t="s">
        <v>130</v>
      </c>
      <c r="D32" s="25" t="s">
        <v>430</v>
      </c>
      <c r="E32" s="29"/>
      <c r="F32" s="13"/>
      <c r="G32" s="13"/>
      <c r="H32" s="13"/>
      <c r="I32" s="29"/>
      <c r="J32" s="52"/>
      <c r="K32" s="169"/>
      <c r="L32" s="52"/>
      <c r="M32" s="169"/>
    </row>
    <row r="33" spans="1:24" ht="13.5" customHeight="1">
      <c r="A33" s="174"/>
      <c r="B33" s="175"/>
      <c r="C33" s="46" t="s">
        <v>130</v>
      </c>
      <c r="D33" s="27" t="s">
        <v>418</v>
      </c>
      <c r="E33" s="45"/>
      <c r="F33" s="45"/>
      <c r="G33" s="45"/>
      <c r="H33" s="45"/>
      <c r="I33" s="45"/>
      <c r="J33" s="56"/>
      <c r="K33" s="170"/>
      <c r="L33" s="56"/>
      <c r="M33" s="170"/>
    </row>
    <row r="34" spans="1:24">
      <c r="A34" s="11" t="s">
        <v>61</v>
      </c>
      <c r="C34" s="33"/>
      <c r="D34" s="41"/>
      <c r="K34" s="33"/>
      <c r="L34" s="33"/>
      <c r="M34" s="16"/>
    </row>
    <row r="35" spans="1:24" ht="19.5">
      <c r="A35" s="11" t="s">
        <v>1</v>
      </c>
      <c r="C35" s="33"/>
      <c r="D35" s="41"/>
      <c r="G35" s="4" t="s">
        <v>16</v>
      </c>
      <c r="K35" s="33"/>
      <c r="L35" s="33"/>
      <c r="M35" s="113" t="str">
        <f>M2</f>
        <v>（主任監督員 ）</v>
      </c>
    </row>
    <row r="36" spans="1:24" ht="19.5">
      <c r="A36" s="6" t="s">
        <v>2</v>
      </c>
      <c r="B36" s="6" t="s">
        <v>3</v>
      </c>
      <c r="C36" s="71"/>
      <c r="D36" s="40"/>
      <c r="E36" s="70" t="s">
        <v>4</v>
      </c>
      <c r="F36" s="6" t="s">
        <v>5</v>
      </c>
      <c r="G36" s="6" t="s">
        <v>6</v>
      </c>
      <c r="H36" s="6" t="s">
        <v>7</v>
      </c>
      <c r="I36" s="6" t="s">
        <v>8</v>
      </c>
      <c r="J36" s="71"/>
      <c r="K36" s="73" t="s">
        <v>9</v>
      </c>
      <c r="L36" s="71"/>
      <c r="M36" s="73" t="s">
        <v>10</v>
      </c>
    </row>
    <row r="37" spans="1:24" ht="13.5" customHeight="1">
      <c r="A37" s="164" t="s">
        <v>11</v>
      </c>
      <c r="B37" s="166" t="s">
        <v>62</v>
      </c>
      <c r="C37" s="28" t="s">
        <v>130</v>
      </c>
      <c r="D37" s="176" t="s">
        <v>419</v>
      </c>
      <c r="E37" s="176"/>
      <c r="F37" s="176"/>
      <c r="G37" s="176"/>
      <c r="H37" s="176"/>
      <c r="I37" s="176"/>
      <c r="J37" s="21"/>
      <c r="K37" s="168"/>
      <c r="L37" s="69"/>
      <c r="M37" s="168"/>
    </row>
    <row r="38" spans="1:24" ht="13.5" customHeight="1">
      <c r="A38" s="165"/>
      <c r="B38" s="167"/>
      <c r="C38" s="28" t="s">
        <v>130</v>
      </c>
      <c r="D38" s="25" t="s">
        <v>431</v>
      </c>
      <c r="E38" s="29"/>
      <c r="F38" s="13"/>
      <c r="G38" s="13"/>
      <c r="H38" s="13"/>
      <c r="I38" s="29"/>
      <c r="J38" s="52"/>
      <c r="K38" s="169"/>
      <c r="L38" s="17"/>
      <c r="M38" s="169"/>
    </row>
    <row r="39" spans="1:24" ht="13.5" customHeight="1">
      <c r="A39" s="165"/>
      <c r="B39" s="167"/>
      <c r="C39" s="28" t="s">
        <v>130</v>
      </c>
      <c r="D39" s="25" t="s">
        <v>432</v>
      </c>
      <c r="E39" s="29"/>
      <c r="F39" s="13"/>
      <c r="G39" s="13"/>
      <c r="H39" s="13"/>
      <c r="I39" s="29"/>
      <c r="J39" s="52"/>
      <c r="K39" s="169"/>
      <c r="L39" s="17"/>
      <c r="M39" s="169"/>
    </row>
    <row r="40" spans="1:24" ht="13.5" customHeight="1">
      <c r="A40" s="165"/>
      <c r="B40" s="167"/>
      <c r="C40" s="28" t="s">
        <v>130</v>
      </c>
      <c r="D40" s="25" t="s">
        <v>433</v>
      </c>
      <c r="E40" s="29"/>
      <c r="F40" s="13"/>
      <c r="G40" s="13"/>
      <c r="H40" s="13"/>
      <c r="I40" s="29"/>
      <c r="J40" s="52"/>
      <c r="K40" s="169"/>
      <c r="L40" s="17"/>
      <c r="M40" s="169"/>
    </row>
    <row r="41" spans="1:24">
      <c r="A41" s="165"/>
      <c r="B41" s="167"/>
      <c r="C41" s="17"/>
      <c r="D41" s="25"/>
      <c r="E41" s="53" t="s">
        <v>65</v>
      </c>
      <c r="F41" s="54"/>
      <c r="G41" s="54"/>
      <c r="H41" s="54"/>
      <c r="I41" s="53"/>
      <c r="J41" s="53"/>
      <c r="K41" s="169"/>
      <c r="L41" s="18"/>
      <c r="M41" s="169"/>
    </row>
    <row r="42" spans="1:24" ht="13.5" customHeight="1">
      <c r="A42" s="165"/>
      <c r="B42" s="167"/>
      <c r="C42" s="28" t="s">
        <v>130</v>
      </c>
      <c r="D42" s="177" t="s">
        <v>434</v>
      </c>
      <c r="E42" s="177"/>
      <c r="F42" s="177"/>
      <c r="G42" s="177"/>
      <c r="H42" s="177"/>
      <c r="I42" s="177"/>
      <c r="J42" s="52"/>
      <c r="K42" s="169"/>
      <c r="L42" s="52"/>
      <c r="M42" s="169"/>
    </row>
    <row r="43" spans="1:24" ht="13.5" customHeight="1">
      <c r="A43" s="165"/>
      <c r="B43" s="167"/>
      <c r="C43" s="28" t="s">
        <v>130</v>
      </c>
      <c r="D43" s="25" t="s">
        <v>435</v>
      </c>
      <c r="E43" s="29"/>
      <c r="F43" s="13"/>
      <c r="G43" s="13"/>
      <c r="H43" s="13"/>
      <c r="I43" s="29"/>
      <c r="J43" s="52"/>
      <c r="K43" s="169"/>
      <c r="L43" s="52"/>
      <c r="M43" s="169"/>
    </row>
    <row r="44" spans="1:24" ht="13.5" customHeight="1">
      <c r="A44" s="165"/>
      <c r="B44" s="167"/>
      <c r="C44" s="28" t="s">
        <v>130</v>
      </c>
      <c r="D44" s="25" t="s">
        <v>422</v>
      </c>
      <c r="E44" s="29"/>
      <c r="F44" s="13"/>
      <c r="G44" s="13"/>
      <c r="H44" s="13"/>
      <c r="I44" s="29"/>
      <c r="J44" s="52"/>
      <c r="K44" s="169"/>
      <c r="L44" s="52"/>
      <c r="M44" s="169"/>
    </row>
    <row r="45" spans="1:24" ht="13.5" customHeight="1">
      <c r="A45" s="165"/>
      <c r="B45" s="167"/>
      <c r="C45" s="28" t="s">
        <v>130</v>
      </c>
      <c r="D45" s="25" t="s">
        <v>423</v>
      </c>
      <c r="E45" s="29"/>
      <c r="F45" s="13"/>
      <c r="G45" s="13"/>
      <c r="H45" s="13"/>
      <c r="I45" s="29"/>
      <c r="J45" s="52"/>
      <c r="K45" s="169"/>
      <c r="L45" s="52"/>
      <c r="M45" s="169"/>
    </row>
    <row r="46" spans="1:24" ht="13.5" customHeight="1">
      <c r="A46" s="165"/>
      <c r="B46" s="167"/>
      <c r="C46" s="28" t="s">
        <v>130</v>
      </c>
      <c r="D46" s="162" t="s">
        <v>436</v>
      </c>
      <c r="E46" s="162"/>
      <c r="F46" s="162"/>
      <c r="G46" s="162"/>
      <c r="H46" s="162"/>
      <c r="I46" s="162"/>
      <c r="J46" s="52"/>
      <c r="K46" s="169"/>
      <c r="L46" s="52"/>
      <c r="M46" s="169"/>
    </row>
    <row r="47" spans="1:24" ht="13.5" customHeight="1">
      <c r="A47" s="165"/>
      <c r="B47" s="167"/>
      <c r="C47" s="17"/>
      <c r="D47" s="162"/>
      <c r="E47" s="162"/>
      <c r="F47" s="162"/>
      <c r="G47" s="162"/>
      <c r="H47" s="162"/>
      <c r="I47" s="162"/>
      <c r="J47" s="53"/>
      <c r="K47" s="169"/>
      <c r="L47" s="53"/>
      <c r="M47" s="169"/>
    </row>
    <row r="48" spans="1:24">
      <c r="A48" s="171" t="s">
        <v>12</v>
      </c>
      <c r="B48" s="167"/>
      <c r="C48" s="17"/>
      <c r="D48" s="25"/>
      <c r="E48" s="53"/>
      <c r="F48" s="54"/>
      <c r="G48" s="54"/>
      <c r="H48" s="54"/>
      <c r="I48" s="53"/>
      <c r="J48" s="53"/>
      <c r="K48" s="169"/>
      <c r="L48" s="53"/>
      <c r="M48" s="169"/>
      <c r="O48" s="59"/>
      <c r="P48" s="59"/>
      <c r="Q48" s="59"/>
      <c r="R48" s="59"/>
      <c r="S48" s="59"/>
      <c r="T48" s="59"/>
      <c r="U48" s="59"/>
      <c r="V48" s="59"/>
      <c r="W48" s="60" t="s">
        <v>329</v>
      </c>
      <c r="X48" s="59"/>
    </row>
    <row r="49" spans="1:24">
      <c r="A49" s="171"/>
      <c r="B49" s="167"/>
      <c r="C49" s="17"/>
      <c r="D49" s="25"/>
      <c r="E49" s="53" t="str">
        <f>"評価値＝(　"&amp;TEXT(P49+R49*0.5,"0.0")&amp;"　)評価数／(　"&amp;TEXT(P49+R49+T49,"0.0")&amp;"　)対象評価項目数＝（　"&amp;TEXT(W49,0)&amp;"　）％"</f>
        <v>評価値＝(　0.0　)評価数／(　0.0　)対象評価項目数＝（　0　）％</v>
      </c>
      <c r="F49" s="54"/>
      <c r="G49" s="54"/>
      <c r="H49" s="54"/>
      <c r="I49" s="53"/>
      <c r="J49" s="53"/>
      <c r="K49" s="169"/>
      <c r="L49" s="53"/>
      <c r="M49" s="169"/>
      <c r="O49" s="59" t="s">
        <v>330</v>
      </c>
      <c r="P49" s="60">
        <f>COUNTIF($C7:$C33,"〇")+COUNTIF($C37:$C46,"〇")</f>
        <v>0</v>
      </c>
      <c r="Q49" s="59" t="s">
        <v>331</v>
      </c>
      <c r="R49" s="60">
        <f>COUNTIF($C7:$C33,"△")+COUNTIF($C37:$C46,"△")</f>
        <v>0</v>
      </c>
      <c r="S49" s="59" t="s">
        <v>332</v>
      </c>
      <c r="T49" s="60">
        <f>COUNTIF($C7:$C33,"×")+COUNTIF($C37:$C46,"×")</f>
        <v>0</v>
      </c>
      <c r="U49" s="59" t="s">
        <v>333</v>
      </c>
      <c r="V49" s="61">
        <f>IF(P49+R49+T49=0,0,ROUND((P49+R49*0.5)/(P49+R49+T49),3))</f>
        <v>0</v>
      </c>
      <c r="W49" s="59">
        <f>IF(V49="","",ROUND(V49*100,1))</f>
        <v>0</v>
      </c>
      <c r="X49" s="62" t="str">
        <f>IF(W49&lt;60,"d",IF(W49&lt;80,"c",IF(W49&lt;90,"b","a")))</f>
        <v>d</v>
      </c>
    </row>
    <row r="50" spans="1:24">
      <c r="A50" s="171"/>
      <c r="B50" s="167"/>
      <c r="C50" s="17"/>
      <c r="D50" s="25"/>
      <c r="E50" s="53" t="s">
        <v>805</v>
      </c>
      <c r="F50" s="54"/>
      <c r="G50" s="54"/>
      <c r="H50" s="54"/>
      <c r="I50" s="53"/>
      <c r="J50" s="53"/>
      <c r="K50" s="169"/>
      <c r="L50" s="53"/>
      <c r="M50" s="169"/>
    </row>
    <row r="51" spans="1:24">
      <c r="A51" s="171"/>
      <c r="B51" s="167"/>
      <c r="C51" s="17"/>
      <c r="D51" s="25"/>
      <c r="E51" s="53" t="s">
        <v>806</v>
      </c>
      <c r="F51" s="54"/>
      <c r="G51" s="54"/>
      <c r="H51" s="54"/>
      <c r="I51" s="53"/>
      <c r="J51" s="53"/>
      <c r="K51" s="169"/>
      <c r="L51" s="53"/>
      <c r="M51" s="169"/>
    </row>
    <row r="52" spans="1:24">
      <c r="A52" s="171"/>
      <c r="B52" s="167"/>
      <c r="C52" s="17"/>
      <c r="D52" s="25"/>
      <c r="E52" s="53" t="s">
        <v>807</v>
      </c>
      <c r="F52" s="53"/>
      <c r="G52" s="53"/>
      <c r="H52" s="53"/>
      <c r="I52" s="53"/>
      <c r="J52" s="53"/>
      <c r="K52" s="169"/>
      <c r="L52" s="53"/>
      <c r="M52" s="169"/>
    </row>
    <row r="53" spans="1:24">
      <c r="A53" s="171"/>
      <c r="B53" s="167"/>
      <c r="C53" s="17"/>
      <c r="D53" s="25"/>
      <c r="E53" s="53" t="s">
        <v>808</v>
      </c>
      <c r="F53" s="77"/>
      <c r="G53" s="77"/>
      <c r="H53" s="77"/>
      <c r="I53" s="109"/>
      <c r="J53" s="109"/>
      <c r="K53" s="169"/>
      <c r="L53" s="78"/>
      <c r="M53" s="169"/>
    </row>
    <row r="54" spans="1:24">
      <c r="A54" s="171"/>
      <c r="B54" s="167"/>
      <c r="C54" s="17"/>
      <c r="D54" s="25"/>
      <c r="E54" s="53"/>
      <c r="F54" s="77"/>
      <c r="G54" s="77"/>
      <c r="H54" s="77"/>
      <c r="I54" s="109"/>
      <c r="J54" s="109"/>
      <c r="K54" s="169"/>
      <c r="L54" s="78"/>
      <c r="M54" s="169"/>
    </row>
    <row r="55" spans="1:24">
      <c r="A55" s="171"/>
      <c r="B55" s="167"/>
      <c r="C55" s="17"/>
      <c r="D55" s="25"/>
      <c r="E55" s="53"/>
      <c r="F55" s="54"/>
      <c r="G55" s="54"/>
      <c r="H55" s="54"/>
      <c r="I55" s="53"/>
      <c r="J55" s="53"/>
      <c r="K55" s="169"/>
      <c r="L55" s="53"/>
      <c r="M55" s="169"/>
    </row>
    <row r="56" spans="1:24">
      <c r="A56" s="171"/>
      <c r="B56" s="167"/>
      <c r="C56" s="17"/>
      <c r="D56" s="25"/>
      <c r="E56" s="53"/>
      <c r="F56" s="54"/>
      <c r="G56" s="54"/>
      <c r="H56" s="54"/>
      <c r="I56" s="53"/>
      <c r="J56" s="53"/>
      <c r="K56" s="169"/>
      <c r="L56" s="53"/>
      <c r="M56" s="169"/>
    </row>
    <row r="57" spans="1:24">
      <c r="A57" s="171"/>
      <c r="B57" s="167"/>
      <c r="C57" s="17"/>
      <c r="D57" s="25"/>
      <c r="E57" s="53"/>
      <c r="F57" s="54"/>
      <c r="G57" s="54"/>
      <c r="H57" s="54"/>
      <c r="I57" s="53"/>
      <c r="J57" s="53"/>
      <c r="K57" s="169"/>
      <c r="L57" s="53"/>
      <c r="M57" s="169"/>
    </row>
    <row r="58" spans="1:24">
      <c r="A58" s="171"/>
      <c r="B58" s="167"/>
      <c r="C58" s="17"/>
      <c r="D58" s="25"/>
      <c r="E58" s="53"/>
      <c r="F58" s="54"/>
      <c r="G58" s="54"/>
      <c r="H58" s="54"/>
      <c r="I58" s="53"/>
      <c r="J58" s="53"/>
      <c r="K58" s="169"/>
      <c r="L58" s="53"/>
      <c r="M58" s="169"/>
    </row>
    <row r="59" spans="1:24">
      <c r="A59" s="174"/>
      <c r="B59" s="175"/>
      <c r="C59" s="19"/>
      <c r="D59" s="27"/>
      <c r="E59" s="57"/>
      <c r="F59" s="57"/>
      <c r="G59" s="57"/>
      <c r="H59" s="57"/>
      <c r="I59" s="57"/>
      <c r="J59" s="57"/>
      <c r="K59" s="170"/>
      <c r="L59" s="57"/>
      <c r="M59" s="170"/>
    </row>
    <row r="60" spans="1:24">
      <c r="K60" s="33"/>
      <c r="L60" s="33"/>
    </row>
    <row r="61" spans="1:24">
      <c r="K61" s="33"/>
      <c r="L61" s="33"/>
    </row>
    <row r="62" spans="1:24">
      <c r="K62" s="33"/>
      <c r="L62" s="33"/>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s="11" customFormat="1">
      <c r="D74" s="23"/>
      <c r="K74" s="33"/>
      <c r="L74" s="33"/>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sheetData>
  <mergeCells count="26">
    <mergeCell ref="A4:A17"/>
    <mergeCell ref="B4:B33"/>
    <mergeCell ref="K37:K41"/>
    <mergeCell ref="M37:M41"/>
    <mergeCell ref="D42:I42"/>
    <mergeCell ref="K42:K59"/>
    <mergeCell ref="M42:M59"/>
    <mergeCell ref="D46:I47"/>
    <mergeCell ref="A19:A33"/>
    <mergeCell ref="D26:I27"/>
    <mergeCell ref="D30:I30"/>
    <mergeCell ref="A37:A47"/>
    <mergeCell ref="B37:B59"/>
    <mergeCell ref="D37:I37"/>
    <mergeCell ref="A48:A59"/>
    <mergeCell ref="K4:K7"/>
    <mergeCell ref="C3:F3"/>
    <mergeCell ref="G3:H3"/>
    <mergeCell ref="M4:M7"/>
    <mergeCell ref="D7:I8"/>
    <mergeCell ref="D9:I10"/>
    <mergeCell ref="K9:K33"/>
    <mergeCell ref="M9:M33"/>
    <mergeCell ref="D11:I12"/>
    <mergeCell ref="D15:I16"/>
    <mergeCell ref="D17:I18"/>
  </mergeCells>
  <phoneticPr fontId="2"/>
  <dataValidations count="2">
    <dataValidation type="list" allowBlank="1" showInputMessage="1" showErrorMessage="1" sqref="C7 C9 C11 C13:C15 C17 C19:C26 C28 C30:C33 C37:C40 C42:C46">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7"/>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66</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71" t="s">
        <v>8</v>
      </c>
      <c r="J3" s="71"/>
      <c r="K3" s="73" t="s">
        <v>9</v>
      </c>
      <c r="L3" s="72"/>
      <c r="M3" s="73" t="s">
        <v>10</v>
      </c>
      <c r="O3" s="62" t="str">
        <f>IF(OR(L4="〇",L9="〇"),"e",IF(OR(J4="〇",J9="〇"),"d",X71))</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67</v>
      </c>
      <c r="C4" s="22"/>
      <c r="D4" s="42"/>
      <c r="E4" s="9" t="s">
        <v>90</v>
      </c>
      <c r="F4" s="9"/>
      <c r="G4" s="9"/>
      <c r="H4" s="9"/>
      <c r="I4" s="9"/>
      <c r="J4" s="116"/>
      <c r="K4" s="168"/>
      <c r="L4" s="35" t="s">
        <v>130</v>
      </c>
      <c r="M4" s="169" t="s">
        <v>131</v>
      </c>
    </row>
    <row r="5" spans="1:22">
      <c r="A5" s="165"/>
      <c r="B5" s="167"/>
      <c r="C5" s="17"/>
      <c r="D5" s="25"/>
      <c r="E5" s="53" t="s">
        <v>14</v>
      </c>
      <c r="F5" s="7"/>
      <c r="G5" s="7"/>
      <c r="H5" s="7"/>
      <c r="I5" s="10"/>
      <c r="J5" s="109"/>
      <c r="K5" s="169"/>
      <c r="L5" s="10"/>
      <c r="M5" s="169"/>
    </row>
    <row r="6" spans="1:22">
      <c r="A6" s="165"/>
      <c r="B6" s="167"/>
      <c r="C6" s="17"/>
      <c r="D6" s="25"/>
      <c r="E6" s="53" t="s">
        <v>40</v>
      </c>
      <c r="F6" s="54"/>
      <c r="G6" s="54"/>
      <c r="H6" s="54"/>
      <c r="I6" s="53"/>
      <c r="J6" s="109"/>
      <c r="K6" s="169"/>
      <c r="L6" s="53"/>
      <c r="M6" s="169"/>
    </row>
    <row r="7" spans="1:22" ht="13.5" customHeight="1">
      <c r="A7" s="165"/>
      <c r="B7" s="167"/>
      <c r="C7" s="28" t="s">
        <v>130</v>
      </c>
      <c r="D7" s="162" t="s">
        <v>283</v>
      </c>
      <c r="E7" s="162"/>
      <c r="F7" s="162"/>
      <c r="G7" s="162"/>
      <c r="H7" s="162"/>
      <c r="I7" s="162"/>
      <c r="J7" s="109"/>
      <c r="K7" s="169"/>
      <c r="L7" s="52"/>
      <c r="M7" s="169"/>
    </row>
    <row r="8" spans="1:22" ht="13.5" customHeight="1">
      <c r="A8" s="165"/>
      <c r="B8" s="167"/>
      <c r="C8" s="17"/>
      <c r="D8" s="162"/>
      <c r="E8" s="162"/>
      <c r="F8" s="162"/>
      <c r="G8" s="162"/>
      <c r="H8" s="162"/>
      <c r="I8" s="162"/>
      <c r="J8" s="109"/>
      <c r="K8" s="107"/>
      <c r="L8" s="56"/>
      <c r="M8" s="76"/>
    </row>
    <row r="9" spans="1:22" ht="13.5" customHeight="1">
      <c r="A9" s="165"/>
      <c r="B9" s="167"/>
      <c r="C9" s="28" t="s">
        <v>130</v>
      </c>
      <c r="D9" s="162" t="s">
        <v>284</v>
      </c>
      <c r="E9" s="162"/>
      <c r="F9" s="162"/>
      <c r="G9" s="162"/>
      <c r="H9" s="162"/>
      <c r="I9" s="162"/>
      <c r="J9" s="109"/>
      <c r="K9" s="169"/>
      <c r="L9" s="35" t="s">
        <v>130</v>
      </c>
      <c r="M9" s="169" t="s">
        <v>132</v>
      </c>
    </row>
    <row r="10" spans="1:22" ht="13.5" customHeight="1">
      <c r="A10" s="165"/>
      <c r="B10" s="167"/>
      <c r="C10" s="17"/>
      <c r="D10" s="162"/>
      <c r="E10" s="162"/>
      <c r="F10" s="162"/>
      <c r="G10" s="162"/>
      <c r="H10" s="162"/>
      <c r="I10" s="162"/>
      <c r="J10" s="109"/>
      <c r="K10" s="169"/>
      <c r="L10" s="78"/>
      <c r="M10" s="169"/>
    </row>
    <row r="11" spans="1:22" ht="13.5" customHeight="1">
      <c r="A11" s="165"/>
      <c r="B11" s="167"/>
      <c r="C11" s="28" t="s">
        <v>130</v>
      </c>
      <c r="D11" s="162" t="s">
        <v>285</v>
      </c>
      <c r="E11" s="162"/>
      <c r="F11" s="162"/>
      <c r="G11" s="162"/>
      <c r="H11" s="162"/>
      <c r="I11" s="162"/>
      <c r="J11" s="109"/>
      <c r="K11" s="169"/>
      <c r="L11" s="78"/>
      <c r="M11" s="169"/>
    </row>
    <row r="12" spans="1:22" ht="13.5" customHeight="1">
      <c r="A12" s="165"/>
      <c r="B12" s="167"/>
      <c r="C12" s="17"/>
      <c r="D12" s="162"/>
      <c r="E12" s="162"/>
      <c r="F12" s="162"/>
      <c r="G12" s="162"/>
      <c r="H12" s="162"/>
      <c r="I12" s="162"/>
      <c r="J12" s="109"/>
      <c r="K12" s="169"/>
      <c r="L12" s="78"/>
      <c r="M12" s="169"/>
    </row>
    <row r="13" spans="1:22" ht="13.5" customHeight="1">
      <c r="A13" s="165"/>
      <c r="B13" s="167"/>
      <c r="C13" s="28" t="s">
        <v>130</v>
      </c>
      <c r="D13" s="162" t="s">
        <v>437</v>
      </c>
      <c r="E13" s="162"/>
      <c r="F13" s="162"/>
      <c r="G13" s="162"/>
      <c r="H13" s="162"/>
      <c r="I13" s="162"/>
      <c r="J13" s="109"/>
      <c r="K13" s="169"/>
      <c r="L13" s="78"/>
      <c r="M13" s="169"/>
    </row>
    <row r="14" spans="1:22" ht="13.5" customHeight="1">
      <c r="A14" s="165"/>
      <c r="B14" s="167"/>
      <c r="C14" s="17"/>
      <c r="D14" s="162"/>
      <c r="E14" s="162"/>
      <c r="F14" s="162"/>
      <c r="G14" s="162"/>
      <c r="H14" s="162"/>
      <c r="I14" s="162"/>
      <c r="J14" s="109"/>
      <c r="K14" s="169"/>
      <c r="L14" s="78"/>
      <c r="M14" s="169"/>
    </row>
    <row r="15" spans="1:22" ht="13.5" customHeight="1">
      <c r="A15" s="165"/>
      <c r="B15" s="167"/>
      <c r="C15" s="28" t="s">
        <v>130</v>
      </c>
      <c r="D15" s="25" t="s">
        <v>287</v>
      </c>
      <c r="E15" s="53"/>
      <c r="F15" s="54"/>
      <c r="G15" s="54"/>
      <c r="H15" s="54"/>
      <c r="I15" s="53"/>
      <c r="J15" s="109"/>
      <c r="K15" s="169"/>
      <c r="L15" s="78"/>
      <c r="M15" s="169"/>
    </row>
    <row r="16" spans="1:22" ht="13.5" customHeight="1">
      <c r="A16" s="165"/>
      <c r="B16" s="167"/>
      <c r="C16" s="28" t="s">
        <v>130</v>
      </c>
      <c r="D16" s="25" t="s">
        <v>341</v>
      </c>
      <c r="E16" s="53"/>
      <c r="F16" s="54"/>
      <c r="G16" s="54"/>
      <c r="H16" s="54"/>
      <c r="I16" s="53"/>
      <c r="J16" s="109"/>
      <c r="K16" s="169"/>
      <c r="L16" s="78"/>
      <c r="M16" s="169"/>
    </row>
    <row r="17" spans="1:13" ht="13.5" customHeight="1">
      <c r="A17" s="165"/>
      <c r="B17" s="167"/>
      <c r="C17" s="28" t="s">
        <v>130</v>
      </c>
      <c r="D17" s="25" t="s">
        <v>289</v>
      </c>
      <c r="E17" s="53"/>
      <c r="F17" s="54"/>
      <c r="G17" s="54"/>
      <c r="H17" s="54"/>
      <c r="I17" s="53"/>
      <c r="J17" s="109"/>
      <c r="K17" s="169"/>
      <c r="L17" s="78"/>
      <c r="M17" s="169"/>
    </row>
    <row r="18" spans="1:13" ht="13.5" customHeight="1">
      <c r="A18" s="171" t="s">
        <v>12</v>
      </c>
      <c r="B18" s="167"/>
      <c r="C18" s="28" t="s">
        <v>130</v>
      </c>
      <c r="D18" s="25" t="s">
        <v>273</v>
      </c>
      <c r="E18" s="53"/>
      <c r="F18" s="54"/>
      <c r="G18" s="54"/>
      <c r="H18" s="54"/>
      <c r="I18" s="53"/>
      <c r="J18" s="109"/>
      <c r="K18" s="169"/>
      <c r="L18" s="78"/>
      <c r="M18" s="169"/>
    </row>
    <row r="19" spans="1:13" ht="13.5" customHeight="1">
      <c r="A19" s="171"/>
      <c r="B19" s="167"/>
      <c r="C19" s="28" t="s">
        <v>130</v>
      </c>
      <c r="D19" s="25" t="s">
        <v>274</v>
      </c>
      <c r="E19" s="53"/>
      <c r="F19" s="54"/>
      <c r="G19" s="54"/>
      <c r="H19" s="54"/>
      <c r="I19" s="53"/>
      <c r="J19" s="109"/>
      <c r="K19" s="169"/>
      <c r="L19" s="78"/>
      <c r="M19" s="169"/>
    </row>
    <row r="20" spans="1:13" ht="13.5" customHeight="1">
      <c r="A20" s="171"/>
      <c r="B20" s="167"/>
      <c r="C20" s="28" t="s">
        <v>130</v>
      </c>
      <c r="D20" s="25" t="s">
        <v>275</v>
      </c>
      <c r="E20" s="53"/>
      <c r="F20" s="54"/>
      <c r="G20" s="54"/>
      <c r="H20" s="54"/>
      <c r="I20" s="53"/>
      <c r="J20" s="109"/>
      <c r="K20" s="169"/>
      <c r="L20" s="78"/>
      <c r="M20" s="169"/>
    </row>
    <row r="21" spans="1:13" ht="13.5" customHeight="1">
      <c r="A21" s="171"/>
      <c r="B21" s="167"/>
      <c r="C21" s="28" t="s">
        <v>130</v>
      </c>
      <c r="D21" s="162" t="s">
        <v>276</v>
      </c>
      <c r="E21" s="162"/>
      <c r="F21" s="162"/>
      <c r="G21" s="162"/>
      <c r="H21" s="162"/>
      <c r="I21" s="162"/>
      <c r="J21" s="109"/>
      <c r="K21" s="169"/>
      <c r="L21" s="78"/>
      <c r="M21" s="169"/>
    </row>
    <row r="22" spans="1:13" ht="13.5" customHeight="1">
      <c r="A22" s="171"/>
      <c r="B22" s="167"/>
      <c r="C22" s="17"/>
      <c r="D22" s="162"/>
      <c r="E22" s="162"/>
      <c r="F22" s="162"/>
      <c r="G22" s="162"/>
      <c r="H22" s="162"/>
      <c r="I22" s="162"/>
      <c r="J22" s="109"/>
      <c r="K22" s="169"/>
      <c r="L22" s="78"/>
      <c r="M22" s="169"/>
    </row>
    <row r="23" spans="1:13" ht="12.75" customHeight="1">
      <c r="A23" s="171"/>
      <c r="B23" s="167"/>
      <c r="C23" s="28" t="s">
        <v>130</v>
      </c>
      <c r="D23" s="162" t="s">
        <v>277</v>
      </c>
      <c r="E23" s="162"/>
      <c r="F23" s="162"/>
      <c r="G23" s="162"/>
      <c r="H23" s="162"/>
      <c r="I23" s="162"/>
      <c r="J23" s="109"/>
      <c r="K23" s="169"/>
      <c r="L23" s="78"/>
      <c r="M23" s="169"/>
    </row>
    <row r="24" spans="1:13" ht="12.75" customHeight="1">
      <c r="A24" s="171"/>
      <c r="B24" s="167"/>
      <c r="C24" s="17"/>
      <c r="D24" s="162"/>
      <c r="E24" s="162"/>
      <c r="F24" s="162"/>
      <c r="G24" s="162"/>
      <c r="H24" s="162"/>
      <c r="I24" s="162"/>
      <c r="J24" s="109"/>
      <c r="K24" s="169"/>
      <c r="L24" s="78"/>
      <c r="M24" s="169"/>
    </row>
    <row r="25" spans="1:13" ht="13.5" customHeight="1">
      <c r="A25" s="171"/>
      <c r="B25" s="167"/>
      <c r="C25" s="28" t="s">
        <v>130</v>
      </c>
      <c r="D25" s="25" t="s">
        <v>280</v>
      </c>
      <c r="E25" s="53"/>
      <c r="F25" s="54"/>
      <c r="G25" s="54"/>
      <c r="H25" s="54"/>
      <c r="I25" s="53"/>
      <c r="J25" s="109"/>
      <c r="K25" s="169"/>
      <c r="L25" s="78"/>
      <c r="M25" s="169"/>
    </row>
    <row r="26" spans="1:13" ht="13.5" customHeight="1">
      <c r="A26" s="171"/>
      <c r="B26" s="167"/>
      <c r="C26" s="28" t="s">
        <v>130</v>
      </c>
      <c r="D26" s="162" t="s">
        <v>279</v>
      </c>
      <c r="E26" s="162"/>
      <c r="F26" s="162"/>
      <c r="G26" s="162"/>
      <c r="H26" s="162"/>
      <c r="I26" s="162"/>
      <c r="J26" s="109"/>
      <c r="K26" s="169"/>
      <c r="L26" s="78"/>
      <c r="M26" s="169"/>
    </row>
    <row r="27" spans="1:13" ht="13.5" customHeight="1">
      <c r="A27" s="171"/>
      <c r="B27" s="167"/>
      <c r="C27" s="17"/>
      <c r="D27" s="162"/>
      <c r="E27" s="162"/>
      <c r="F27" s="162"/>
      <c r="G27" s="162"/>
      <c r="H27" s="162"/>
      <c r="I27" s="162"/>
      <c r="J27" s="109"/>
      <c r="K27" s="169"/>
      <c r="L27" s="78"/>
      <c r="M27" s="169"/>
    </row>
    <row r="28" spans="1:13" ht="13.5" customHeight="1">
      <c r="A28" s="171"/>
      <c r="B28" s="167"/>
      <c r="C28" s="28" t="s">
        <v>130</v>
      </c>
      <c r="D28" s="25" t="s">
        <v>344</v>
      </c>
      <c r="E28" s="53"/>
      <c r="F28" s="54"/>
      <c r="G28" s="54"/>
      <c r="H28" s="54"/>
      <c r="I28" s="53"/>
      <c r="J28" s="109"/>
      <c r="K28" s="169"/>
      <c r="L28" s="78"/>
      <c r="M28" s="169"/>
    </row>
    <row r="29" spans="1:13" ht="13.5" customHeight="1">
      <c r="A29" s="171"/>
      <c r="B29" s="167"/>
      <c r="C29" s="28" t="s">
        <v>130</v>
      </c>
      <c r="D29" s="25" t="s">
        <v>345</v>
      </c>
      <c r="E29" s="53"/>
      <c r="F29" s="54"/>
      <c r="G29" s="54"/>
      <c r="H29" s="54"/>
      <c r="I29" s="53"/>
      <c r="J29" s="109"/>
      <c r="K29" s="169"/>
      <c r="L29" s="78"/>
      <c r="M29" s="169"/>
    </row>
    <row r="30" spans="1:13" ht="13.5" customHeight="1">
      <c r="A30" s="171"/>
      <c r="B30" s="167"/>
      <c r="C30" s="28" t="s">
        <v>130</v>
      </c>
      <c r="D30" s="25" t="s">
        <v>346</v>
      </c>
      <c r="E30" s="53"/>
      <c r="F30" s="54"/>
      <c r="G30" s="54"/>
      <c r="H30" s="54"/>
      <c r="I30" s="53"/>
      <c r="J30" s="109"/>
      <c r="K30" s="169"/>
      <c r="L30" s="78"/>
      <c r="M30" s="169"/>
    </row>
    <row r="31" spans="1:13" ht="13.5" customHeight="1">
      <c r="A31" s="171"/>
      <c r="B31" s="167"/>
      <c r="C31" s="28" t="s">
        <v>130</v>
      </c>
      <c r="D31" s="25" t="s">
        <v>348</v>
      </c>
      <c r="E31" s="53"/>
      <c r="F31" s="54"/>
      <c r="G31" s="54"/>
      <c r="H31" s="54"/>
      <c r="I31" s="53"/>
      <c r="J31" s="53"/>
      <c r="K31" s="169"/>
      <c r="L31" s="53"/>
      <c r="M31" s="169"/>
    </row>
    <row r="32" spans="1:13" ht="13.5" customHeight="1">
      <c r="A32" s="171"/>
      <c r="B32" s="167"/>
      <c r="C32" s="28" t="s">
        <v>130</v>
      </c>
      <c r="D32" s="162" t="s">
        <v>347</v>
      </c>
      <c r="E32" s="162"/>
      <c r="F32" s="162"/>
      <c r="G32" s="162"/>
      <c r="H32" s="162"/>
      <c r="I32" s="162"/>
      <c r="J32" s="53"/>
      <c r="K32" s="169"/>
      <c r="L32" s="53"/>
      <c r="M32" s="169"/>
    </row>
    <row r="33" spans="1:13" ht="14.25" customHeight="1">
      <c r="A33" s="174"/>
      <c r="B33" s="175"/>
      <c r="C33" s="28" t="s">
        <v>130</v>
      </c>
      <c r="D33" s="186"/>
      <c r="E33" s="186"/>
      <c r="F33" s="186"/>
      <c r="G33" s="186"/>
      <c r="H33" s="186"/>
      <c r="I33" s="186"/>
      <c r="J33" s="57"/>
      <c r="K33" s="170"/>
      <c r="L33" s="57"/>
      <c r="M33" s="170"/>
    </row>
    <row r="34" spans="1:13">
      <c r="A34" s="11" t="s">
        <v>66</v>
      </c>
      <c r="C34" s="33"/>
      <c r="D34" s="41"/>
      <c r="K34" s="33"/>
      <c r="L34" s="33"/>
      <c r="M34" s="16"/>
    </row>
    <row r="35" spans="1:13" ht="19.5">
      <c r="A35" s="11" t="s">
        <v>1</v>
      </c>
      <c r="C35" s="33"/>
      <c r="D35" s="41"/>
      <c r="G35" s="4" t="s">
        <v>16</v>
      </c>
      <c r="K35" s="33"/>
      <c r="L35" s="33"/>
      <c r="M35" s="113" t="str">
        <f>M2</f>
        <v>（主任監督員 ）</v>
      </c>
    </row>
    <row r="36" spans="1:13" ht="19.5">
      <c r="A36" s="6" t="s">
        <v>2</v>
      </c>
      <c r="B36" s="6" t="s">
        <v>3</v>
      </c>
      <c r="C36" s="157" t="s">
        <v>4</v>
      </c>
      <c r="D36" s="158"/>
      <c r="E36" s="158"/>
      <c r="F36" s="159"/>
      <c r="G36" s="160" t="s">
        <v>6</v>
      </c>
      <c r="H36" s="161"/>
      <c r="I36" s="6" t="s">
        <v>8</v>
      </c>
      <c r="J36" s="71"/>
      <c r="K36" s="73" t="s">
        <v>9</v>
      </c>
      <c r="L36" s="72"/>
      <c r="M36" s="73" t="s">
        <v>10</v>
      </c>
    </row>
    <row r="37" spans="1:13" ht="13.5" customHeight="1">
      <c r="A37" s="164" t="s">
        <v>11</v>
      </c>
      <c r="B37" s="166" t="s">
        <v>67</v>
      </c>
      <c r="C37" s="28" t="s">
        <v>130</v>
      </c>
      <c r="D37" s="185" t="s">
        <v>438</v>
      </c>
      <c r="E37" s="185"/>
      <c r="F37" s="185"/>
      <c r="G37" s="185"/>
      <c r="H37" s="185"/>
      <c r="I37" s="185"/>
      <c r="J37" s="55"/>
      <c r="K37" s="168"/>
      <c r="L37" s="55"/>
      <c r="M37" s="168"/>
    </row>
    <row r="38" spans="1:13" ht="13.5" customHeight="1">
      <c r="A38" s="165"/>
      <c r="B38" s="167"/>
      <c r="C38" s="17"/>
      <c r="D38" s="162"/>
      <c r="E38" s="162"/>
      <c r="F38" s="162"/>
      <c r="G38" s="162"/>
      <c r="H38" s="162"/>
      <c r="I38" s="162"/>
      <c r="J38" s="52"/>
      <c r="K38" s="169"/>
      <c r="L38" s="52"/>
      <c r="M38" s="169"/>
    </row>
    <row r="39" spans="1:13" ht="13.5" customHeight="1">
      <c r="A39" s="165"/>
      <c r="B39" s="167"/>
      <c r="C39" s="28" t="s">
        <v>130</v>
      </c>
      <c r="D39" s="162" t="s">
        <v>350</v>
      </c>
      <c r="E39" s="162"/>
      <c r="F39" s="162"/>
      <c r="G39" s="162"/>
      <c r="H39" s="162"/>
      <c r="I39" s="162"/>
      <c r="J39" s="52"/>
      <c r="K39" s="169"/>
      <c r="L39" s="52"/>
      <c r="M39" s="169"/>
    </row>
    <row r="40" spans="1:13" ht="13.5" customHeight="1">
      <c r="A40" s="165"/>
      <c r="B40" s="167"/>
      <c r="C40" s="17"/>
      <c r="D40" s="162"/>
      <c r="E40" s="162"/>
      <c r="F40" s="162"/>
      <c r="G40" s="162"/>
      <c r="H40" s="162"/>
      <c r="I40" s="162"/>
      <c r="J40" s="52"/>
      <c r="K40" s="169"/>
      <c r="L40" s="52"/>
      <c r="M40" s="169"/>
    </row>
    <row r="41" spans="1:13" ht="13.5" customHeight="1">
      <c r="A41" s="165"/>
      <c r="B41" s="167"/>
      <c r="C41" s="28" t="s">
        <v>130</v>
      </c>
      <c r="D41" s="162" t="s">
        <v>439</v>
      </c>
      <c r="E41" s="162"/>
      <c r="F41" s="162"/>
      <c r="G41" s="162"/>
      <c r="H41" s="162"/>
      <c r="I41" s="162"/>
      <c r="J41" s="52"/>
      <c r="K41" s="169"/>
      <c r="L41" s="52"/>
      <c r="M41" s="169"/>
    </row>
    <row r="42" spans="1:13" ht="13.5" customHeight="1">
      <c r="A42" s="165"/>
      <c r="B42" s="167"/>
      <c r="C42" s="17"/>
      <c r="D42" s="162"/>
      <c r="E42" s="162"/>
      <c r="F42" s="162"/>
      <c r="G42" s="162"/>
      <c r="H42" s="162"/>
      <c r="I42" s="162"/>
      <c r="J42" s="52"/>
      <c r="K42" s="169"/>
      <c r="L42" s="52"/>
      <c r="M42" s="169"/>
    </row>
    <row r="43" spans="1:13" ht="13.5" customHeight="1">
      <c r="A43" s="165"/>
      <c r="B43" s="167"/>
      <c r="C43" s="28" t="s">
        <v>130</v>
      </c>
      <c r="D43" s="25" t="s">
        <v>440</v>
      </c>
      <c r="E43" s="29"/>
      <c r="F43" s="29"/>
      <c r="G43" s="29"/>
      <c r="H43" s="29"/>
      <c r="I43" s="29"/>
      <c r="J43" s="52"/>
      <c r="K43" s="169"/>
      <c r="L43" s="52"/>
      <c r="M43" s="169"/>
    </row>
    <row r="44" spans="1:13">
      <c r="A44" s="165"/>
      <c r="B44" s="167"/>
      <c r="C44" s="17"/>
      <c r="D44" s="25"/>
      <c r="E44" s="53" t="s">
        <v>68</v>
      </c>
      <c r="F44" s="29"/>
      <c r="G44" s="29"/>
      <c r="H44" s="29"/>
      <c r="I44" s="29"/>
      <c r="J44" s="29"/>
      <c r="K44" s="169"/>
      <c r="L44" s="29"/>
      <c r="M44" s="169"/>
    </row>
    <row r="45" spans="1:13" ht="13.5" customHeight="1">
      <c r="A45" s="165"/>
      <c r="B45" s="167"/>
      <c r="C45" s="28" t="s">
        <v>130</v>
      </c>
      <c r="D45" s="162" t="s">
        <v>301</v>
      </c>
      <c r="E45" s="162"/>
      <c r="F45" s="162"/>
      <c r="G45" s="162"/>
      <c r="H45" s="162"/>
      <c r="I45" s="162"/>
      <c r="J45" s="109"/>
      <c r="K45" s="169"/>
      <c r="L45" s="78"/>
      <c r="M45" s="169"/>
    </row>
    <row r="46" spans="1:13" ht="13.5" customHeight="1">
      <c r="A46" s="165"/>
      <c r="B46" s="167"/>
      <c r="C46" s="28" t="s">
        <v>130</v>
      </c>
      <c r="D46" s="25" t="s">
        <v>291</v>
      </c>
      <c r="E46" s="53"/>
      <c r="F46" s="53"/>
      <c r="G46" s="53"/>
      <c r="H46" s="53"/>
      <c r="I46" s="53"/>
      <c r="J46" s="109"/>
      <c r="K46" s="169"/>
      <c r="L46" s="78"/>
      <c r="M46" s="169"/>
    </row>
    <row r="47" spans="1:13" ht="13.5" customHeight="1">
      <c r="A47" s="165"/>
      <c r="B47" s="167"/>
      <c r="C47" s="28" t="s">
        <v>130</v>
      </c>
      <c r="D47" s="25" t="s">
        <v>292</v>
      </c>
      <c r="E47" s="53"/>
      <c r="F47" s="53"/>
      <c r="G47" s="53"/>
      <c r="H47" s="53"/>
      <c r="I47" s="53"/>
      <c r="J47" s="109"/>
      <c r="K47" s="169"/>
      <c r="L47" s="78"/>
      <c r="M47" s="169"/>
    </row>
    <row r="48" spans="1:13" ht="13.5" customHeight="1">
      <c r="A48" s="165"/>
      <c r="B48" s="167"/>
      <c r="C48" s="28" t="s">
        <v>130</v>
      </c>
      <c r="D48" s="25" t="s">
        <v>294</v>
      </c>
      <c r="E48" s="53"/>
      <c r="F48" s="53"/>
      <c r="G48" s="53"/>
      <c r="H48" s="53"/>
      <c r="I48" s="53"/>
      <c r="J48" s="109"/>
      <c r="K48" s="169"/>
      <c r="L48" s="78"/>
      <c r="M48" s="169"/>
    </row>
    <row r="49" spans="1:13" ht="13.5" customHeight="1">
      <c r="A49" s="165"/>
      <c r="B49" s="167"/>
      <c r="C49" s="28" t="s">
        <v>130</v>
      </c>
      <c r="D49" s="25" t="s">
        <v>295</v>
      </c>
      <c r="E49" s="53"/>
      <c r="F49" s="53"/>
      <c r="G49" s="53"/>
      <c r="H49" s="53"/>
      <c r="I49" s="53"/>
      <c r="J49" s="109"/>
      <c r="K49" s="169"/>
      <c r="L49" s="78"/>
      <c r="M49" s="169"/>
    </row>
    <row r="50" spans="1:13" ht="13.5" customHeight="1">
      <c r="A50" s="165"/>
      <c r="B50" s="167"/>
      <c r="C50" s="28" t="s">
        <v>130</v>
      </c>
      <c r="D50" s="25" t="s">
        <v>441</v>
      </c>
      <c r="E50" s="53"/>
      <c r="F50" s="53"/>
      <c r="G50" s="53"/>
      <c r="H50" s="53"/>
      <c r="I50" s="53"/>
      <c r="J50" s="109"/>
      <c r="K50" s="169"/>
      <c r="L50" s="78"/>
      <c r="M50" s="169"/>
    </row>
    <row r="51" spans="1:13" ht="13.5" customHeight="1">
      <c r="A51" s="171" t="s">
        <v>12</v>
      </c>
      <c r="B51" s="167"/>
      <c r="C51" s="28" t="s">
        <v>130</v>
      </c>
      <c r="D51" s="25" t="s">
        <v>442</v>
      </c>
      <c r="E51" s="53"/>
      <c r="F51" s="53"/>
      <c r="G51" s="53"/>
      <c r="H51" s="53"/>
      <c r="I51" s="53"/>
      <c r="J51" s="109"/>
      <c r="K51" s="169"/>
      <c r="L51" s="78"/>
      <c r="M51" s="169"/>
    </row>
    <row r="52" spans="1:13">
      <c r="A52" s="171"/>
      <c r="B52" s="167"/>
      <c r="C52" s="17"/>
      <c r="D52" s="25"/>
      <c r="E52" s="53" t="s">
        <v>69</v>
      </c>
      <c r="F52" s="29"/>
      <c r="G52" s="29"/>
      <c r="H52" s="29"/>
      <c r="I52" s="29"/>
      <c r="J52" s="29"/>
      <c r="K52" s="169"/>
      <c r="L52" s="29"/>
      <c r="M52" s="169"/>
    </row>
    <row r="53" spans="1:13" ht="13.5" customHeight="1">
      <c r="A53" s="171"/>
      <c r="B53" s="167"/>
      <c r="C53" s="28" t="s">
        <v>130</v>
      </c>
      <c r="D53" s="177" t="s">
        <v>443</v>
      </c>
      <c r="E53" s="177"/>
      <c r="F53" s="177"/>
      <c r="G53" s="177"/>
      <c r="H53" s="177"/>
      <c r="I53" s="177"/>
      <c r="J53" s="52"/>
      <c r="K53" s="169"/>
      <c r="L53" s="52"/>
      <c r="M53" s="169"/>
    </row>
    <row r="54" spans="1:13" ht="13.5" customHeight="1">
      <c r="A54" s="171"/>
      <c r="B54" s="167"/>
      <c r="C54" s="28" t="s">
        <v>130</v>
      </c>
      <c r="D54" s="25" t="s">
        <v>444</v>
      </c>
      <c r="E54" s="29"/>
      <c r="F54" s="29"/>
      <c r="G54" s="29"/>
      <c r="H54" s="29"/>
      <c r="I54" s="29"/>
      <c r="J54" s="52"/>
      <c r="K54" s="169"/>
      <c r="L54" s="52"/>
      <c r="M54" s="169"/>
    </row>
    <row r="55" spans="1:13" ht="13.5" customHeight="1">
      <c r="A55" s="171"/>
      <c r="B55" s="167"/>
      <c r="C55" s="28" t="s">
        <v>130</v>
      </c>
      <c r="D55" s="25" t="s">
        <v>445</v>
      </c>
      <c r="E55" s="29"/>
      <c r="F55" s="29"/>
      <c r="G55" s="29"/>
      <c r="H55" s="29"/>
      <c r="I55" s="29"/>
      <c r="J55" s="52"/>
      <c r="K55" s="169"/>
      <c r="L55" s="52"/>
      <c r="M55" s="169"/>
    </row>
    <row r="56" spans="1:13" ht="13.5" customHeight="1">
      <c r="A56" s="171"/>
      <c r="B56" s="167"/>
      <c r="C56" s="28" t="s">
        <v>130</v>
      </c>
      <c r="D56" s="25" t="s">
        <v>446</v>
      </c>
      <c r="E56" s="29"/>
      <c r="F56" s="29"/>
      <c r="G56" s="29"/>
      <c r="H56" s="29"/>
      <c r="I56" s="29"/>
      <c r="J56" s="52"/>
      <c r="K56" s="169"/>
      <c r="L56" s="52"/>
      <c r="M56" s="169"/>
    </row>
    <row r="57" spans="1:13" ht="13.5" customHeight="1">
      <c r="A57" s="171"/>
      <c r="B57" s="167"/>
      <c r="C57" s="28" t="s">
        <v>130</v>
      </c>
      <c r="D57" s="25" t="s">
        <v>447</v>
      </c>
      <c r="E57" s="29"/>
      <c r="F57" s="29"/>
      <c r="G57" s="29"/>
      <c r="H57" s="29"/>
      <c r="I57" s="29"/>
      <c r="J57" s="52"/>
      <c r="K57" s="169"/>
      <c r="L57" s="52"/>
      <c r="M57" s="169"/>
    </row>
    <row r="58" spans="1:13" ht="13.5" customHeight="1">
      <c r="A58" s="171"/>
      <c r="B58" s="167"/>
      <c r="C58" s="28" t="s">
        <v>130</v>
      </c>
      <c r="D58" s="25" t="s">
        <v>448</v>
      </c>
      <c r="E58" s="29"/>
      <c r="F58" s="29"/>
      <c r="G58" s="29"/>
      <c r="H58" s="29"/>
      <c r="I58" s="29"/>
      <c r="J58" s="52"/>
      <c r="K58" s="169"/>
      <c r="L58" s="52"/>
      <c r="M58" s="169"/>
    </row>
    <row r="59" spans="1:13" ht="13.5" customHeight="1">
      <c r="A59" s="171"/>
      <c r="B59" s="167"/>
      <c r="C59" s="28" t="s">
        <v>130</v>
      </c>
      <c r="D59" s="25" t="s">
        <v>449</v>
      </c>
      <c r="E59" s="29"/>
      <c r="F59" s="29"/>
      <c r="G59" s="29"/>
      <c r="H59" s="29"/>
      <c r="I59" s="29"/>
      <c r="J59" s="52"/>
      <c r="K59" s="169"/>
      <c r="L59" s="52"/>
      <c r="M59" s="169"/>
    </row>
    <row r="60" spans="1:13" ht="13.5" customHeight="1">
      <c r="A60" s="171"/>
      <c r="B60" s="167"/>
      <c r="C60" s="28" t="s">
        <v>130</v>
      </c>
      <c r="D60" s="25" t="s">
        <v>450</v>
      </c>
      <c r="E60" s="29"/>
      <c r="F60" s="29"/>
      <c r="G60" s="29"/>
      <c r="H60" s="29"/>
      <c r="I60" s="29"/>
      <c r="J60" s="52"/>
      <c r="K60" s="169"/>
      <c r="L60" s="52"/>
      <c r="M60" s="169"/>
    </row>
    <row r="61" spans="1:13" ht="13.5" customHeight="1">
      <c r="A61" s="171"/>
      <c r="B61" s="167"/>
      <c r="C61" s="28" t="s">
        <v>130</v>
      </c>
      <c r="D61" s="25" t="s">
        <v>451</v>
      </c>
      <c r="E61" s="29"/>
      <c r="F61" s="29"/>
      <c r="G61" s="29"/>
      <c r="H61" s="29"/>
      <c r="I61" s="29"/>
      <c r="J61" s="52"/>
      <c r="K61" s="169"/>
      <c r="L61" s="52"/>
      <c r="M61" s="169"/>
    </row>
    <row r="62" spans="1:13" ht="13.5" customHeight="1">
      <c r="A62" s="171"/>
      <c r="B62" s="167"/>
      <c r="C62" s="28" t="s">
        <v>130</v>
      </c>
      <c r="D62" s="162" t="s">
        <v>452</v>
      </c>
      <c r="E62" s="162"/>
      <c r="F62" s="162"/>
      <c r="G62" s="162"/>
      <c r="H62" s="162"/>
      <c r="I62" s="162"/>
      <c r="J62" s="52"/>
      <c r="K62" s="169"/>
      <c r="L62" s="52"/>
      <c r="M62" s="169"/>
    </row>
    <row r="63" spans="1:13" ht="13.5" customHeight="1">
      <c r="A63" s="171"/>
      <c r="B63" s="167"/>
      <c r="C63" s="17"/>
      <c r="D63" s="162"/>
      <c r="E63" s="162"/>
      <c r="F63" s="162"/>
      <c r="G63" s="162"/>
      <c r="H63" s="162"/>
      <c r="I63" s="162"/>
      <c r="J63" s="52"/>
      <c r="K63" s="169"/>
      <c r="L63" s="52"/>
      <c r="M63" s="169"/>
    </row>
    <row r="64" spans="1:13" ht="13.5" customHeight="1">
      <c r="A64" s="171"/>
      <c r="B64" s="167"/>
      <c r="C64" s="28" t="s">
        <v>130</v>
      </c>
      <c r="D64" s="25" t="s">
        <v>453</v>
      </c>
      <c r="E64" s="29"/>
      <c r="F64" s="29"/>
      <c r="G64" s="29"/>
      <c r="H64" s="29"/>
      <c r="I64" s="29"/>
      <c r="J64" s="52"/>
      <c r="K64" s="169"/>
      <c r="L64" s="52"/>
      <c r="M64" s="169"/>
    </row>
    <row r="65" spans="1:24" ht="13.5" customHeight="1">
      <c r="A65" s="171"/>
      <c r="B65" s="167"/>
      <c r="C65" s="28" t="s">
        <v>130</v>
      </c>
      <c r="D65" s="25" t="s">
        <v>454</v>
      </c>
      <c r="E65" s="29"/>
      <c r="F65" s="29"/>
      <c r="G65" s="29"/>
      <c r="H65" s="29"/>
      <c r="I65" s="29"/>
      <c r="J65" s="52"/>
      <c r="K65" s="169"/>
      <c r="L65" s="52"/>
      <c r="M65" s="169"/>
    </row>
    <row r="66" spans="1:24" ht="13.5" customHeight="1">
      <c r="A66" s="174"/>
      <c r="B66" s="175"/>
      <c r="C66" s="46" t="s">
        <v>130</v>
      </c>
      <c r="D66" s="27" t="s">
        <v>455</v>
      </c>
      <c r="E66" s="45"/>
      <c r="F66" s="45"/>
      <c r="G66" s="45"/>
      <c r="H66" s="45"/>
      <c r="I66" s="45"/>
      <c r="J66" s="56"/>
      <c r="K66" s="170"/>
      <c r="L66" s="56"/>
      <c r="M66" s="170"/>
    </row>
    <row r="67" spans="1:24">
      <c r="A67" s="11" t="s">
        <v>66</v>
      </c>
      <c r="C67" s="33"/>
      <c r="D67" s="41"/>
      <c r="K67" s="33"/>
      <c r="L67" s="33"/>
      <c r="M67" s="16"/>
    </row>
    <row r="68" spans="1:24" ht="19.5">
      <c r="A68" s="11" t="s">
        <v>1</v>
      </c>
      <c r="C68" s="33"/>
      <c r="D68" s="41"/>
      <c r="G68" s="4" t="s">
        <v>16</v>
      </c>
      <c r="K68" s="33"/>
      <c r="L68" s="33"/>
      <c r="M68" s="113" t="str">
        <f>M35</f>
        <v>（主任監督員 ）</v>
      </c>
    </row>
    <row r="69" spans="1:24" ht="19.5">
      <c r="A69" s="6" t="s">
        <v>2</v>
      </c>
      <c r="B69" s="6" t="s">
        <v>3</v>
      </c>
      <c r="C69" s="157" t="s">
        <v>4</v>
      </c>
      <c r="D69" s="158"/>
      <c r="E69" s="158"/>
      <c r="F69" s="159"/>
      <c r="G69" s="160" t="s">
        <v>6</v>
      </c>
      <c r="H69" s="161"/>
      <c r="I69" s="6" t="s">
        <v>8</v>
      </c>
      <c r="J69" s="71"/>
      <c r="K69" s="73" t="s">
        <v>9</v>
      </c>
      <c r="L69" s="71"/>
      <c r="M69" s="73" t="s">
        <v>10</v>
      </c>
    </row>
    <row r="70" spans="1:24">
      <c r="A70" s="164" t="s">
        <v>11</v>
      </c>
      <c r="B70" s="166" t="s">
        <v>67</v>
      </c>
      <c r="C70" s="17"/>
      <c r="D70" s="25"/>
      <c r="E70" s="10"/>
      <c r="F70" s="54"/>
      <c r="G70" s="54"/>
      <c r="H70" s="54"/>
      <c r="I70" s="53"/>
      <c r="J70" s="14"/>
      <c r="K70" s="168"/>
      <c r="L70" s="53"/>
      <c r="M70" s="168"/>
      <c r="O70" s="59"/>
      <c r="P70" s="59"/>
      <c r="Q70" s="59"/>
      <c r="R70" s="59"/>
      <c r="S70" s="59"/>
      <c r="T70" s="59"/>
      <c r="U70" s="59"/>
      <c r="V70" s="59"/>
      <c r="W70" s="60" t="s">
        <v>329</v>
      </c>
      <c r="X70" s="59"/>
    </row>
    <row r="71" spans="1:24">
      <c r="A71" s="165"/>
      <c r="B71" s="167"/>
      <c r="C71" s="17"/>
      <c r="D71" s="25"/>
      <c r="E71" s="53" t="str">
        <f>"評価値＝(　"&amp;TEXT(P71+R71*0.5,"0.0")&amp;"　)評価数／(　"&amp;TEXT(P71+R71+T71,"0.0")&amp;"　)対象評価項目数＝（　"&amp;TEXT(W71,0)&amp;"　）％"</f>
        <v>評価値＝(　0.0　)評価数／(　0.0　)対象評価項目数＝（　0　）％</v>
      </c>
      <c r="F71" s="54"/>
      <c r="G71" s="54"/>
      <c r="H71" s="54"/>
      <c r="I71" s="53"/>
      <c r="J71" s="53"/>
      <c r="K71" s="169"/>
      <c r="L71" s="53"/>
      <c r="M71" s="169"/>
      <c r="O71" s="59" t="s">
        <v>330</v>
      </c>
      <c r="P71" s="60">
        <f>COUNTIF($C7:$C33,"〇")+COUNTIF($C37:$C66,"〇")</f>
        <v>0</v>
      </c>
      <c r="Q71" s="59" t="s">
        <v>331</v>
      </c>
      <c r="R71" s="60">
        <f>COUNTIF($C7:$C33,"△")+COUNTIF($C37:$C66,"△")</f>
        <v>0</v>
      </c>
      <c r="S71" s="59" t="s">
        <v>332</v>
      </c>
      <c r="T71" s="60">
        <f>COUNTIF($C7:$C33,"×")+COUNTIF($C37:$C66,"×")</f>
        <v>0</v>
      </c>
      <c r="U71" s="59" t="s">
        <v>333</v>
      </c>
      <c r="V71" s="61">
        <f>IF(P71+R71+T71=0,0,ROUND((P71+R71*0.5)/(P71+R71+T71),3))</f>
        <v>0</v>
      </c>
      <c r="W71" s="59">
        <f>IF(V71="","",ROUND(V71*100,1))</f>
        <v>0</v>
      </c>
      <c r="X71" s="62" t="str">
        <f>IF(W71&lt;60,"d",IF(W71&lt;80,"c",IF(W71&lt;90,"b","a")))</f>
        <v>d</v>
      </c>
    </row>
    <row r="72" spans="1:24">
      <c r="A72" s="165"/>
      <c r="B72" s="167"/>
      <c r="C72" s="17"/>
      <c r="D72" s="25"/>
      <c r="E72" s="53" t="s">
        <v>805</v>
      </c>
      <c r="F72" s="54"/>
      <c r="G72" s="54"/>
      <c r="H72" s="54"/>
      <c r="I72" s="53"/>
      <c r="J72" s="53"/>
      <c r="K72" s="169"/>
      <c r="L72" s="53"/>
      <c r="M72" s="169"/>
    </row>
    <row r="73" spans="1:24">
      <c r="A73" s="165"/>
      <c r="B73" s="167"/>
      <c r="C73" s="17"/>
      <c r="D73" s="25"/>
      <c r="E73" s="53" t="s">
        <v>806</v>
      </c>
      <c r="F73" s="54"/>
      <c r="G73" s="54"/>
      <c r="H73" s="54"/>
      <c r="I73" s="53"/>
      <c r="J73" s="53"/>
      <c r="K73" s="169"/>
      <c r="L73" s="53"/>
      <c r="M73" s="169"/>
    </row>
    <row r="74" spans="1:24">
      <c r="A74" s="165"/>
      <c r="B74" s="167"/>
      <c r="C74" s="17"/>
      <c r="D74" s="25"/>
      <c r="E74" s="53" t="s">
        <v>807</v>
      </c>
      <c r="F74" s="54"/>
      <c r="G74" s="54"/>
      <c r="H74" s="54"/>
      <c r="I74" s="53"/>
      <c r="J74" s="53"/>
      <c r="K74" s="169"/>
      <c r="L74" s="53"/>
      <c r="M74" s="169"/>
    </row>
    <row r="75" spans="1:24">
      <c r="A75" s="165"/>
      <c r="B75" s="167"/>
      <c r="C75" s="17"/>
      <c r="D75" s="25"/>
      <c r="E75" s="53" t="s">
        <v>808</v>
      </c>
      <c r="F75" s="80"/>
      <c r="G75" s="80"/>
      <c r="H75" s="80"/>
      <c r="I75" s="30"/>
      <c r="J75" s="30"/>
      <c r="K75" s="169"/>
      <c r="L75" s="30"/>
      <c r="M75" s="169"/>
    </row>
    <row r="76" spans="1:24">
      <c r="A76" s="165"/>
      <c r="B76" s="167"/>
      <c r="C76" s="17"/>
      <c r="D76" s="25"/>
      <c r="E76" s="53"/>
      <c r="F76" s="54"/>
      <c r="G76" s="54"/>
      <c r="H76" s="54"/>
      <c r="I76" s="53"/>
      <c r="J76" s="53"/>
      <c r="K76" s="169"/>
      <c r="L76" s="53"/>
      <c r="M76" s="169"/>
    </row>
    <row r="77" spans="1:24">
      <c r="A77" s="165"/>
      <c r="B77" s="167"/>
      <c r="C77" s="17"/>
      <c r="D77" s="25"/>
      <c r="E77" s="10"/>
      <c r="F77" s="54"/>
      <c r="G77" s="54"/>
      <c r="H77" s="54"/>
      <c r="I77" s="53"/>
      <c r="J77" s="53"/>
      <c r="K77" s="169"/>
      <c r="L77" s="53"/>
      <c r="M77" s="169"/>
    </row>
    <row r="78" spans="1:24">
      <c r="A78" s="165"/>
      <c r="B78" s="167"/>
      <c r="C78" s="17"/>
      <c r="D78" s="25"/>
      <c r="E78" s="10"/>
      <c r="F78" s="54"/>
      <c r="G78" s="54"/>
      <c r="H78" s="54"/>
      <c r="I78" s="53"/>
      <c r="J78" s="53"/>
      <c r="K78" s="169"/>
      <c r="L78" s="53"/>
      <c r="M78" s="169"/>
    </row>
    <row r="79" spans="1:24">
      <c r="A79" s="165"/>
      <c r="B79" s="167"/>
      <c r="C79" s="17"/>
      <c r="D79" s="25"/>
      <c r="E79" s="182"/>
      <c r="F79" s="184"/>
      <c r="G79" s="184"/>
      <c r="H79" s="184"/>
      <c r="I79" s="184"/>
      <c r="J79" s="109"/>
      <c r="K79" s="169"/>
      <c r="L79" s="78"/>
      <c r="M79" s="169"/>
    </row>
    <row r="80" spans="1:24">
      <c r="A80" s="171" t="s">
        <v>12</v>
      </c>
      <c r="B80" s="167"/>
      <c r="C80" s="17"/>
      <c r="D80" s="25"/>
      <c r="E80" s="184"/>
      <c r="F80" s="184"/>
      <c r="G80" s="184"/>
      <c r="H80" s="184"/>
      <c r="I80" s="184"/>
      <c r="J80" s="109"/>
      <c r="K80" s="169"/>
      <c r="L80" s="78"/>
      <c r="M80" s="169"/>
    </row>
    <row r="81" spans="1:13">
      <c r="A81" s="171"/>
      <c r="B81" s="167"/>
      <c r="C81" s="17"/>
      <c r="D81" s="25"/>
      <c r="E81" s="10"/>
      <c r="F81" s="53"/>
      <c r="G81" s="53"/>
      <c r="H81" s="53"/>
      <c r="I81" s="53"/>
      <c r="J81" s="53"/>
      <c r="K81" s="169"/>
      <c r="L81" s="53"/>
      <c r="M81" s="169"/>
    </row>
    <row r="82" spans="1:13">
      <c r="A82" s="171"/>
      <c r="B82" s="167"/>
      <c r="C82" s="17"/>
      <c r="D82" s="25"/>
      <c r="E82" s="10"/>
      <c r="F82" s="54"/>
      <c r="G82" s="54"/>
      <c r="H82" s="54"/>
      <c r="I82" s="53"/>
      <c r="J82" s="53"/>
      <c r="K82" s="169"/>
      <c r="L82" s="53"/>
      <c r="M82" s="169"/>
    </row>
    <row r="83" spans="1:13">
      <c r="A83" s="171"/>
      <c r="B83" s="167"/>
      <c r="C83" s="17"/>
      <c r="D83" s="25"/>
      <c r="E83" s="10"/>
      <c r="F83" s="54"/>
      <c r="G83" s="54"/>
      <c r="H83" s="54"/>
      <c r="I83" s="53"/>
      <c r="J83" s="53"/>
      <c r="K83" s="169"/>
      <c r="L83" s="53"/>
      <c r="M83" s="169"/>
    </row>
    <row r="84" spans="1:13">
      <c r="A84" s="171"/>
      <c r="B84" s="167"/>
      <c r="C84" s="17"/>
      <c r="D84" s="25"/>
      <c r="E84" s="10"/>
      <c r="F84" s="54"/>
      <c r="G84" s="54"/>
      <c r="H84" s="54"/>
      <c r="I84" s="53"/>
      <c r="J84" s="53"/>
      <c r="K84" s="169"/>
      <c r="L84" s="53"/>
      <c r="M84" s="169"/>
    </row>
    <row r="85" spans="1:13">
      <c r="A85" s="171"/>
      <c r="B85" s="167"/>
      <c r="C85" s="17"/>
      <c r="D85" s="25"/>
      <c r="E85" s="53"/>
      <c r="F85" s="54"/>
      <c r="G85" s="54"/>
      <c r="H85" s="54"/>
      <c r="I85" s="53"/>
      <c r="J85" s="53"/>
      <c r="K85" s="169"/>
      <c r="L85" s="53"/>
      <c r="M85" s="169"/>
    </row>
    <row r="86" spans="1:13">
      <c r="A86" s="171"/>
      <c r="B86" s="167"/>
      <c r="C86" s="17"/>
      <c r="D86" s="25"/>
      <c r="E86" s="53"/>
      <c r="F86" s="54"/>
      <c r="G86" s="54"/>
      <c r="H86" s="54"/>
      <c r="I86" s="53"/>
      <c r="J86" s="53"/>
      <c r="K86" s="169"/>
      <c r="L86" s="53"/>
      <c r="M86" s="169"/>
    </row>
    <row r="87" spans="1:13">
      <c r="A87" s="171"/>
      <c r="B87" s="167"/>
      <c r="C87" s="17"/>
      <c r="D87" s="25"/>
      <c r="E87" s="53"/>
      <c r="F87" s="54"/>
      <c r="G87" s="54"/>
      <c r="H87" s="54"/>
      <c r="I87" s="53"/>
      <c r="J87" s="53"/>
      <c r="K87" s="169"/>
      <c r="L87" s="53"/>
      <c r="M87" s="169"/>
    </row>
    <row r="88" spans="1:13">
      <c r="A88" s="171"/>
      <c r="B88" s="167"/>
      <c r="C88" s="17"/>
      <c r="D88" s="25"/>
      <c r="E88" s="53"/>
      <c r="F88" s="54"/>
      <c r="G88" s="54"/>
      <c r="H88" s="54"/>
      <c r="I88" s="53"/>
      <c r="J88" s="53"/>
      <c r="K88" s="169"/>
      <c r="L88" s="53"/>
      <c r="M88" s="169"/>
    </row>
    <row r="89" spans="1:13">
      <c r="A89" s="171"/>
      <c r="B89" s="167"/>
      <c r="C89" s="17"/>
      <c r="D89" s="25"/>
      <c r="E89" s="53"/>
      <c r="F89" s="54"/>
      <c r="G89" s="54"/>
      <c r="H89" s="54"/>
      <c r="I89" s="53"/>
      <c r="J89" s="53"/>
      <c r="K89" s="169"/>
      <c r="L89" s="53"/>
      <c r="M89" s="169"/>
    </row>
    <row r="90" spans="1:13">
      <c r="A90" s="171"/>
      <c r="B90" s="167"/>
      <c r="C90" s="17"/>
      <c r="D90" s="25"/>
      <c r="E90" s="53"/>
      <c r="F90" s="54"/>
      <c r="G90" s="54"/>
      <c r="H90" s="54"/>
      <c r="I90" s="53"/>
      <c r="J90" s="53"/>
      <c r="K90" s="169"/>
      <c r="L90" s="53"/>
      <c r="M90" s="169"/>
    </row>
    <row r="91" spans="1:13">
      <c r="A91" s="171"/>
      <c r="B91" s="167"/>
      <c r="C91" s="17"/>
      <c r="D91" s="25"/>
      <c r="E91" s="53"/>
      <c r="F91" s="54"/>
      <c r="G91" s="54"/>
      <c r="H91" s="54"/>
      <c r="I91" s="53"/>
      <c r="J91" s="53"/>
      <c r="K91" s="169"/>
      <c r="L91" s="53"/>
      <c r="M91" s="169"/>
    </row>
    <row r="92" spans="1:13">
      <c r="A92" s="174"/>
      <c r="B92" s="175"/>
      <c r="C92" s="19"/>
      <c r="D92" s="27"/>
      <c r="E92" s="37"/>
      <c r="F92" s="57"/>
      <c r="G92" s="57"/>
      <c r="H92" s="57"/>
      <c r="I92" s="57"/>
      <c r="J92" s="57"/>
      <c r="K92" s="170"/>
      <c r="L92" s="57"/>
      <c r="M92" s="170"/>
    </row>
    <row r="93" spans="1:13">
      <c r="K93" s="33"/>
      <c r="L93" s="33"/>
    </row>
    <row r="94" spans="1:13">
      <c r="K94" s="33"/>
      <c r="L94" s="33"/>
    </row>
    <row r="95" spans="1:13">
      <c r="K95" s="33"/>
      <c r="L95" s="33"/>
    </row>
    <row r="96" spans="1:13">
      <c r="K96" s="33"/>
      <c r="L96" s="33"/>
    </row>
    <row r="97" spans="4:91">
      <c r="K97" s="33"/>
      <c r="L97" s="33"/>
    </row>
    <row r="98" spans="4:91">
      <c r="K98" s="33"/>
      <c r="L98" s="33"/>
    </row>
    <row r="99" spans="4:91">
      <c r="K99" s="33"/>
      <c r="L99" s="33"/>
    </row>
    <row r="100" spans="4:91">
      <c r="K100" s="33"/>
      <c r="L100" s="33"/>
    </row>
    <row r="101" spans="4:91">
      <c r="K101" s="33"/>
      <c r="L101" s="33"/>
    </row>
    <row r="102" spans="4:91">
      <c r="K102" s="33"/>
      <c r="L102" s="33"/>
    </row>
    <row r="103" spans="4:91">
      <c r="K103" s="33"/>
      <c r="L103" s="33"/>
    </row>
    <row r="104" spans="4:91">
      <c r="K104" s="33"/>
      <c r="L104" s="33"/>
    </row>
    <row r="105" spans="4:91">
      <c r="K105" s="33"/>
      <c r="L105" s="33"/>
    </row>
    <row r="106" spans="4:91">
      <c r="K106" s="33"/>
      <c r="L106" s="33"/>
    </row>
    <row r="107" spans="4:91" s="11" customFormat="1">
      <c r="D107" s="23"/>
      <c r="K107" s="33"/>
      <c r="L107" s="33"/>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row>
  </sheetData>
  <mergeCells count="42">
    <mergeCell ref="A70:A79"/>
    <mergeCell ref="B70:B92"/>
    <mergeCell ref="K70:K73"/>
    <mergeCell ref="M70:M73"/>
    <mergeCell ref="K74:K92"/>
    <mergeCell ref="M74:M92"/>
    <mergeCell ref="E79:I80"/>
    <mergeCell ref="A80:A92"/>
    <mergeCell ref="K37:K43"/>
    <mergeCell ref="M37:M43"/>
    <mergeCell ref="D39:I40"/>
    <mergeCell ref="D41:I42"/>
    <mergeCell ref="K44:K66"/>
    <mergeCell ref="M44:M66"/>
    <mergeCell ref="D45:I45"/>
    <mergeCell ref="D53:I53"/>
    <mergeCell ref="D62:I63"/>
    <mergeCell ref="A37:A50"/>
    <mergeCell ref="B37:B66"/>
    <mergeCell ref="D37:I38"/>
    <mergeCell ref="A51:A66"/>
    <mergeCell ref="A4:A17"/>
    <mergeCell ref="B4:B33"/>
    <mergeCell ref="A18:A33"/>
    <mergeCell ref="D21:I22"/>
    <mergeCell ref="D23:I24"/>
    <mergeCell ref="D26:I27"/>
    <mergeCell ref="D32:I33"/>
    <mergeCell ref="K4:K7"/>
    <mergeCell ref="M4:M7"/>
    <mergeCell ref="D7:I8"/>
    <mergeCell ref="D9:I10"/>
    <mergeCell ref="K9:K33"/>
    <mergeCell ref="M9:M33"/>
    <mergeCell ref="D11:I12"/>
    <mergeCell ref="D13:I14"/>
    <mergeCell ref="C3:F3"/>
    <mergeCell ref="G3:H3"/>
    <mergeCell ref="C36:F36"/>
    <mergeCell ref="G36:H36"/>
    <mergeCell ref="C69:F69"/>
    <mergeCell ref="G69:H69"/>
  </mergeCells>
  <phoneticPr fontId="2"/>
  <dataValidations count="2">
    <dataValidation type="list" allowBlank="1" showInputMessage="1" showErrorMessage="1" sqref="C7 C9 C11 C13 C15:C21 C23 C25:C26 C28:C33 C37 C39 C41 C43 C45:C51 C53:C62 C64:C66">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rowBreaks count="1" manualBreakCount="1">
    <brk id="66"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2"/>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4">
      <c r="A1" s="11" t="s">
        <v>70</v>
      </c>
      <c r="C1" s="33"/>
      <c r="D1" s="41"/>
      <c r="K1" s="33"/>
      <c r="L1" s="33"/>
      <c r="M1" s="16"/>
    </row>
    <row r="2" spans="1:24" ht="19.5">
      <c r="A2" s="11" t="s">
        <v>1</v>
      </c>
      <c r="C2" s="33"/>
      <c r="D2" s="41"/>
      <c r="G2" s="4" t="s">
        <v>16</v>
      </c>
      <c r="K2" s="33"/>
      <c r="L2" s="33"/>
      <c r="M2" s="113" t="s">
        <v>804</v>
      </c>
      <c r="O2" s="59"/>
      <c r="P2" s="60" t="s">
        <v>334</v>
      </c>
      <c r="Q2" s="60"/>
      <c r="R2" s="60" t="s">
        <v>336</v>
      </c>
      <c r="S2" s="60"/>
      <c r="T2" s="60" t="s">
        <v>338</v>
      </c>
      <c r="U2" s="60" t="s">
        <v>339</v>
      </c>
      <c r="V2" s="60" t="s">
        <v>340</v>
      </c>
    </row>
    <row r="3" spans="1:24" ht="18.75" customHeight="1">
      <c r="A3" s="6" t="s">
        <v>2</v>
      </c>
      <c r="B3" s="6" t="s">
        <v>3</v>
      </c>
      <c r="C3" s="157" t="s">
        <v>4</v>
      </c>
      <c r="D3" s="158"/>
      <c r="E3" s="158"/>
      <c r="F3" s="159"/>
      <c r="G3" s="160" t="s">
        <v>6</v>
      </c>
      <c r="H3" s="161"/>
      <c r="I3" s="6" t="s">
        <v>8</v>
      </c>
      <c r="J3" s="71"/>
      <c r="K3" s="73" t="s">
        <v>9</v>
      </c>
      <c r="L3" s="71"/>
      <c r="M3" s="73" t="s">
        <v>10</v>
      </c>
      <c r="O3" s="62" t="str">
        <f>IF(OR(L4="〇",L8="〇"),"e",IF(OR(J4="〇",J8="〇"),"d",X15))</f>
        <v>d</v>
      </c>
      <c r="P3" s="62" t="str">
        <f t="shared" ref="P3:V3" si="0">IF($O$3=P2,"〇","")</f>
        <v/>
      </c>
      <c r="Q3" s="62" t="str">
        <f t="shared" si="0"/>
        <v/>
      </c>
      <c r="R3" s="62" t="str">
        <f t="shared" si="0"/>
        <v/>
      </c>
      <c r="S3" s="62" t="str">
        <f t="shared" si="0"/>
        <v/>
      </c>
      <c r="T3" s="62" t="str">
        <f t="shared" si="0"/>
        <v/>
      </c>
      <c r="U3" s="62" t="str">
        <f t="shared" si="0"/>
        <v>〇</v>
      </c>
      <c r="V3" s="62" t="str">
        <f t="shared" si="0"/>
        <v/>
      </c>
    </row>
    <row r="4" spans="1:24" ht="18.75" customHeight="1">
      <c r="A4" s="164" t="s">
        <v>11</v>
      </c>
      <c r="B4" s="166" t="s">
        <v>72</v>
      </c>
      <c r="C4" s="22"/>
      <c r="D4" s="42"/>
      <c r="E4" s="9" t="s">
        <v>90</v>
      </c>
      <c r="F4" s="9"/>
      <c r="G4" s="9"/>
      <c r="H4" s="9"/>
      <c r="I4" s="9"/>
      <c r="J4" s="116"/>
      <c r="K4" s="168"/>
      <c r="L4" s="35" t="s">
        <v>130</v>
      </c>
      <c r="M4" s="168" t="s">
        <v>131</v>
      </c>
    </row>
    <row r="5" spans="1:24">
      <c r="A5" s="165"/>
      <c r="B5" s="167"/>
      <c r="C5" s="17"/>
      <c r="D5" s="25"/>
      <c r="E5" s="53" t="s">
        <v>14</v>
      </c>
      <c r="F5" s="10"/>
      <c r="G5" s="10"/>
      <c r="H5" s="10"/>
      <c r="I5" s="10"/>
      <c r="J5" s="109"/>
      <c r="K5" s="169"/>
      <c r="L5" s="12"/>
      <c r="M5" s="169"/>
    </row>
    <row r="6" spans="1:24" ht="13.5" customHeight="1">
      <c r="A6" s="165"/>
      <c r="B6" s="167"/>
      <c r="C6" s="28" t="s">
        <v>130</v>
      </c>
      <c r="D6" s="162" t="s">
        <v>458</v>
      </c>
      <c r="E6" s="162"/>
      <c r="F6" s="162"/>
      <c r="G6" s="162"/>
      <c r="H6" s="162"/>
      <c r="I6" s="162"/>
      <c r="J6" s="109"/>
      <c r="K6" s="169"/>
      <c r="L6" s="17"/>
      <c r="M6" s="169"/>
    </row>
    <row r="7" spans="1:24" ht="13.5" customHeight="1">
      <c r="A7" s="165"/>
      <c r="B7" s="167"/>
      <c r="C7" s="28" t="s">
        <v>130</v>
      </c>
      <c r="D7" s="25" t="s">
        <v>457</v>
      </c>
      <c r="E7" s="53"/>
      <c r="F7" s="54"/>
      <c r="G7" s="54"/>
      <c r="H7" s="54"/>
      <c r="I7" s="53"/>
      <c r="J7" s="109"/>
      <c r="K7" s="169"/>
      <c r="L7" s="20"/>
      <c r="M7" s="170"/>
    </row>
    <row r="8" spans="1:24" ht="13.5" customHeight="1">
      <c r="A8" s="165"/>
      <c r="B8" s="167"/>
      <c r="C8" s="28" t="s">
        <v>130</v>
      </c>
      <c r="D8" s="25" t="s">
        <v>456</v>
      </c>
      <c r="E8" s="53"/>
      <c r="F8" s="54"/>
      <c r="G8" s="54"/>
      <c r="H8" s="54"/>
      <c r="I8" s="53"/>
      <c r="J8" s="109"/>
      <c r="K8" s="169"/>
      <c r="L8" s="35" t="s">
        <v>130</v>
      </c>
      <c r="M8" s="169" t="s">
        <v>132</v>
      </c>
    </row>
    <row r="9" spans="1:24" ht="13.5" customHeight="1">
      <c r="A9" s="165"/>
      <c r="B9" s="167"/>
      <c r="C9" s="28" t="s">
        <v>130</v>
      </c>
      <c r="D9" s="25" t="s">
        <v>459</v>
      </c>
      <c r="E9" s="53"/>
      <c r="F9" s="54"/>
      <c r="G9" s="54"/>
      <c r="H9" s="54"/>
      <c r="I9" s="53"/>
      <c r="J9" s="109"/>
      <c r="K9" s="169"/>
      <c r="L9" s="78"/>
      <c r="M9" s="169"/>
    </row>
    <row r="10" spans="1:24" ht="13.5" customHeight="1">
      <c r="A10" s="165"/>
      <c r="B10" s="167"/>
      <c r="C10" s="28" t="s">
        <v>130</v>
      </c>
      <c r="D10" s="25" t="s">
        <v>460</v>
      </c>
      <c r="E10" s="53"/>
      <c r="F10" s="54"/>
      <c r="G10" s="54"/>
      <c r="H10" s="54"/>
      <c r="I10" s="53"/>
      <c r="J10" s="109"/>
      <c r="K10" s="169"/>
      <c r="L10" s="78"/>
      <c r="M10" s="169"/>
    </row>
    <row r="11" spans="1:24" ht="13.5" customHeight="1">
      <c r="A11" s="165"/>
      <c r="B11" s="167"/>
      <c r="C11" s="28" t="s">
        <v>130</v>
      </c>
      <c r="D11" s="25" t="s">
        <v>461</v>
      </c>
      <c r="E11" s="53"/>
      <c r="F11" s="54"/>
      <c r="G11" s="54"/>
      <c r="H11" s="54"/>
      <c r="I11" s="53"/>
      <c r="J11" s="109"/>
      <c r="K11" s="169"/>
      <c r="L11" s="78"/>
      <c r="M11" s="169"/>
    </row>
    <row r="12" spans="1:24" ht="13.5" customHeight="1">
      <c r="A12" s="165"/>
      <c r="B12" s="167"/>
      <c r="C12" s="28" t="s">
        <v>130</v>
      </c>
      <c r="D12" s="25" t="s">
        <v>462</v>
      </c>
      <c r="E12" s="78"/>
      <c r="F12" s="77"/>
      <c r="G12" s="77"/>
      <c r="H12" s="77"/>
      <c r="I12" s="109"/>
      <c r="J12" s="109"/>
      <c r="K12" s="169"/>
      <c r="L12" s="78"/>
      <c r="M12" s="169"/>
    </row>
    <row r="13" spans="1:24" ht="13.5" customHeight="1">
      <c r="A13" s="165"/>
      <c r="B13" s="167"/>
      <c r="C13" s="28" t="s">
        <v>130</v>
      </c>
      <c r="D13" s="25" t="s">
        <v>463</v>
      </c>
      <c r="E13" s="10"/>
      <c r="F13" s="54"/>
      <c r="G13" s="54"/>
      <c r="H13" s="54"/>
      <c r="I13" s="53"/>
      <c r="J13" s="53"/>
      <c r="K13" s="169"/>
      <c r="L13" s="53"/>
      <c r="M13" s="169"/>
    </row>
    <row r="14" spans="1:24">
      <c r="A14" s="165"/>
      <c r="B14" s="167"/>
      <c r="C14" s="17"/>
      <c r="D14" s="25"/>
      <c r="E14" s="2"/>
      <c r="F14" s="2"/>
      <c r="G14" s="2"/>
      <c r="H14" s="54"/>
      <c r="I14" s="53"/>
      <c r="J14" s="53"/>
      <c r="K14" s="169"/>
      <c r="L14" s="53"/>
      <c r="M14" s="169"/>
      <c r="O14" s="59"/>
      <c r="P14" s="59"/>
      <c r="Q14" s="59"/>
      <c r="R14" s="59"/>
      <c r="S14" s="59"/>
      <c r="T14" s="59"/>
      <c r="U14" s="59"/>
      <c r="V14" s="59"/>
      <c r="W14" s="60" t="s">
        <v>329</v>
      </c>
      <c r="X14" s="59"/>
    </row>
    <row r="15" spans="1:24">
      <c r="A15" s="171" t="s">
        <v>12</v>
      </c>
      <c r="B15" s="167"/>
      <c r="C15" s="17"/>
      <c r="D15" s="25"/>
      <c r="E15" s="53" t="str">
        <f>"評価値＝(　"&amp;TEXT(P15+R15*0.5,"0.0")&amp;"　)評価数／(　"&amp;TEXT(P15+R15+T15,"0.0")&amp;"　)対象評価項目数＝（　"&amp;TEXT(W15,0)&amp;"　）％"</f>
        <v>評価値＝(　0.0　)評価数／(　0.0　)対象評価項目数＝（　0　）％</v>
      </c>
      <c r="F15" s="54"/>
      <c r="G15" s="54"/>
      <c r="H15" s="54"/>
      <c r="I15" s="53"/>
      <c r="J15" s="53"/>
      <c r="K15" s="169"/>
      <c r="L15" s="53"/>
      <c r="M15" s="169"/>
      <c r="O15" s="59" t="s">
        <v>330</v>
      </c>
      <c r="P15" s="60">
        <f>COUNTIF($C6:$C13,"〇")</f>
        <v>0</v>
      </c>
      <c r="Q15" s="59" t="s">
        <v>331</v>
      </c>
      <c r="R15" s="60">
        <f>COUNTIF($C6:$C13,"△")</f>
        <v>0</v>
      </c>
      <c r="S15" s="59" t="s">
        <v>332</v>
      </c>
      <c r="T15" s="60">
        <f>COUNTIF($C6:$C13,"×")</f>
        <v>0</v>
      </c>
      <c r="U15" s="59" t="s">
        <v>333</v>
      </c>
      <c r="V15" s="61">
        <f>IF(P15+R15+T15=0,0,ROUND((P15+R15*0.5)/(P15+R15+T15),3))</f>
        <v>0</v>
      </c>
      <c r="W15" s="59">
        <f>IF(V15="","",ROUND(V15*100,1))</f>
        <v>0</v>
      </c>
      <c r="X15" s="62" t="str">
        <f>IF(W15&lt;60,"d",IF(W15&lt;80,"c",IF(W15&lt;90,"b","a")))</f>
        <v>d</v>
      </c>
    </row>
    <row r="16" spans="1:24">
      <c r="A16" s="171"/>
      <c r="B16" s="167"/>
      <c r="C16" s="17"/>
      <c r="D16" s="25"/>
      <c r="E16" s="53" t="s">
        <v>805</v>
      </c>
      <c r="F16" s="54"/>
      <c r="G16" s="54"/>
      <c r="H16" s="54"/>
      <c r="I16" s="53"/>
      <c r="J16" s="53"/>
      <c r="K16" s="169"/>
      <c r="L16" s="53"/>
      <c r="M16" s="169"/>
    </row>
    <row r="17" spans="1:13">
      <c r="A17" s="171"/>
      <c r="B17" s="167"/>
      <c r="C17" s="17"/>
      <c r="D17" s="25"/>
      <c r="E17" s="53" t="s">
        <v>806</v>
      </c>
      <c r="F17" s="54"/>
      <c r="G17" s="54"/>
      <c r="H17" s="54"/>
      <c r="I17" s="53"/>
      <c r="J17" s="53"/>
      <c r="K17" s="169"/>
      <c r="L17" s="53"/>
      <c r="M17" s="169"/>
    </row>
    <row r="18" spans="1:13">
      <c r="A18" s="171"/>
      <c r="B18" s="167"/>
      <c r="C18" s="17"/>
      <c r="D18" s="25"/>
      <c r="E18" s="53" t="s">
        <v>807</v>
      </c>
      <c r="F18" s="54"/>
      <c r="G18" s="54"/>
      <c r="H18" s="54"/>
      <c r="I18" s="53"/>
      <c r="J18" s="53"/>
      <c r="K18" s="169"/>
      <c r="L18" s="53"/>
      <c r="M18" s="169"/>
    </row>
    <row r="19" spans="1:13">
      <c r="A19" s="171"/>
      <c r="B19" s="167"/>
      <c r="C19" s="17"/>
      <c r="D19" s="25"/>
      <c r="E19" s="53" t="s">
        <v>808</v>
      </c>
      <c r="F19" s="54"/>
      <c r="G19" s="54"/>
      <c r="H19" s="54"/>
      <c r="I19" s="53"/>
      <c r="J19" s="53"/>
      <c r="K19" s="169"/>
      <c r="L19" s="53"/>
      <c r="M19" s="169"/>
    </row>
    <row r="20" spans="1:13">
      <c r="A20" s="171"/>
      <c r="B20" s="167"/>
      <c r="C20" s="17"/>
      <c r="D20" s="25"/>
      <c r="E20" s="53"/>
      <c r="F20" s="54"/>
      <c r="G20" s="54"/>
      <c r="H20" s="54"/>
      <c r="I20" s="53"/>
      <c r="J20" s="53"/>
      <c r="K20" s="169"/>
      <c r="L20" s="53"/>
      <c r="M20" s="169"/>
    </row>
    <row r="21" spans="1:13">
      <c r="A21" s="171"/>
      <c r="B21" s="167"/>
      <c r="C21" s="17"/>
      <c r="D21" s="25"/>
      <c r="E21" s="53"/>
      <c r="F21" s="54"/>
      <c r="G21" s="54"/>
      <c r="H21" s="54"/>
      <c r="I21" s="53"/>
      <c r="J21" s="53"/>
      <c r="K21" s="169"/>
      <c r="L21" s="53"/>
      <c r="M21" s="169"/>
    </row>
    <row r="22" spans="1:13">
      <c r="A22" s="171"/>
      <c r="B22" s="167"/>
      <c r="C22" s="17"/>
      <c r="D22" s="25"/>
      <c r="E22" s="53"/>
      <c r="F22" s="54"/>
      <c r="G22" s="54"/>
      <c r="H22" s="54"/>
      <c r="I22" s="53"/>
      <c r="J22" s="53"/>
      <c r="K22" s="169"/>
      <c r="L22" s="53"/>
      <c r="M22" s="169"/>
    </row>
    <row r="23" spans="1:13">
      <c r="A23" s="171"/>
      <c r="B23" s="167"/>
      <c r="C23" s="17"/>
      <c r="D23" s="25"/>
      <c r="E23" s="53"/>
      <c r="F23" s="54"/>
      <c r="G23" s="54"/>
      <c r="H23" s="54"/>
      <c r="I23" s="53"/>
      <c r="J23" s="53"/>
      <c r="K23" s="169"/>
      <c r="L23" s="53"/>
      <c r="M23" s="169"/>
    </row>
    <row r="24" spans="1:13">
      <c r="A24" s="171"/>
      <c r="B24" s="167"/>
      <c r="C24" s="17"/>
      <c r="D24" s="25"/>
      <c r="E24" s="53"/>
      <c r="F24" s="54"/>
      <c r="G24" s="54"/>
      <c r="H24" s="54"/>
      <c r="I24" s="53"/>
      <c r="J24" s="53"/>
      <c r="K24" s="169"/>
      <c r="L24" s="53"/>
      <c r="M24" s="169"/>
    </row>
    <row r="25" spans="1:13">
      <c r="A25" s="171"/>
      <c r="B25" s="167"/>
      <c r="C25" s="17"/>
      <c r="D25" s="25"/>
      <c r="E25" s="53"/>
      <c r="F25" s="54"/>
      <c r="G25" s="54"/>
      <c r="H25" s="54"/>
      <c r="I25" s="53"/>
      <c r="J25" s="53"/>
      <c r="K25" s="169"/>
      <c r="L25" s="53"/>
      <c r="M25" s="169"/>
    </row>
    <row r="26" spans="1:13">
      <c r="A26" s="171"/>
      <c r="B26" s="167"/>
      <c r="C26" s="17"/>
      <c r="D26" s="25"/>
      <c r="E26" s="53"/>
      <c r="F26" s="54"/>
      <c r="G26" s="54"/>
      <c r="H26" s="54"/>
      <c r="I26" s="53"/>
      <c r="J26" s="53"/>
      <c r="K26" s="169"/>
      <c r="L26" s="53"/>
      <c r="M26" s="169"/>
    </row>
    <row r="27" spans="1:13">
      <c r="A27" s="174"/>
      <c r="B27" s="175"/>
      <c r="C27" s="19"/>
      <c r="D27" s="27"/>
      <c r="E27" s="37"/>
      <c r="F27" s="57"/>
      <c r="G27" s="57"/>
      <c r="H27" s="57"/>
      <c r="I27" s="57"/>
      <c r="J27" s="57"/>
      <c r="K27" s="170"/>
      <c r="L27" s="57"/>
      <c r="M27" s="170"/>
    </row>
    <row r="28" spans="1:13">
      <c r="K28" s="33"/>
      <c r="L28" s="33"/>
    </row>
    <row r="29" spans="1:13">
      <c r="K29" s="33"/>
      <c r="L29" s="33"/>
    </row>
    <row r="30" spans="1:13">
      <c r="K30" s="33"/>
      <c r="L30" s="33"/>
    </row>
    <row r="31" spans="1:13">
      <c r="K31" s="33"/>
      <c r="L31" s="33"/>
    </row>
    <row r="32" spans="1:13">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s="11" customFormat="1">
      <c r="D42" s="23"/>
      <c r="K42" s="33"/>
      <c r="L42" s="33"/>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row>
  </sheetData>
  <mergeCells count="10">
    <mergeCell ref="M4:M7"/>
    <mergeCell ref="D6:I6"/>
    <mergeCell ref="K8:K27"/>
    <mergeCell ref="M8:M27"/>
    <mergeCell ref="A15:A27"/>
    <mergeCell ref="C3:F3"/>
    <mergeCell ref="G3:H3"/>
    <mergeCell ref="A4:A14"/>
    <mergeCell ref="B4:B27"/>
    <mergeCell ref="K4:K7"/>
  </mergeCells>
  <phoneticPr fontId="2"/>
  <dataValidations count="2">
    <dataValidation type="list" allowBlank="1" showInputMessage="1" showErrorMessage="1" sqref="C6:C13">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9"/>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71</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71" t="s">
        <v>8</v>
      </c>
      <c r="J3" s="71"/>
      <c r="K3" s="73" t="s">
        <v>9</v>
      </c>
      <c r="L3" s="71"/>
      <c r="M3" s="73" t="s">
        <v>10</v>
      </c>
      <c r="O3" s="62" t="str">
        <f>IF(OR(L4="〇",L8="〇"),"e",IF(OR(J4="〇",J8="〇"),"d",X36))</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73</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c r="A6" s="165"/>
      <c r="B6" s="167"/>
      <c r="C6" s="17"/>
      <c r="D6" s="25"/>
      <c r="E6" s="53" t="s">
        <v>74</v>
      </c>
      <c r="F6" s="53"/>
      <c r="G6" s="53"/>
      <c r="H6" s="53"/>
      <c r="I6" s="53"/>
      <c r="J6" s="109"/>
      <c r="K6" s="169"/>
      <c r="L6" s="18"/>
      <c r="M6" s="169"/>
    </row>
    <row r="7" spans="1:22" ht="13.5" customHeight="1">
      <c r="A7" s="165"/>
      <c r="B7" s="167"/>
      <c r="C7" s="28" t="s">
        <v>130</v>
      </c>
      <c r="D7" s="162" t="s">
        <v>410</v>
      </c>
      <c r="E7" s="162"/>
      <c r="F7" s="162"/>
      <c r="G7" s="162"/>
      <c r="H7" s="162"/>
      <c r="I7" s="162"/>
      <c r="J7" s="109"/>
      <c r="K7" s="169"/>
      <c r="L7" s="19"/>
      <c r="M7" s="170"/>
    </row>
    <row r="8" spans="1:22" ht="13.5" customHeight="1">
      <c r="A8" s="165"/>
      <c r="B8" s="167"/>
      <c r="C8" s="28" t="s">
        <v>130</v>
      </c>
      <c r="D8" s="25" t="s">
        <v>464</v>
      </c>
      <c r="E8" s="53"/>
      <c r="F8" s="54"/>
      <c r="G8" s="54"/>
      <c r="H8" s="54"/>
      <c r="I8" s="53"/>
      <c r="J8" s="109"/>
      <c r="K8" s="169"/>
      <c r="L8" s="35" t="s">
        <v>130</v>
      </c>
      <c r="M8" s="169" t="s">
        <v>132</v>
      </c>
    </row>
    <row r="9" spans="1:22" ht="13.5" customHeight="1">
      <c r="A9" s="165"/>
      <c r="B9" s="167"/>
      <c r="C9" s="28" t="s">
        <v>130</v>
      </c>
      <c r="D9" s="25" t="s">
        <v>465</v>
      </c>
      <c r="E9" s="53"/>
      <c r="F9" s="54"/>
      <c r="G9" s="54"/>
      <c r="H9" s="54"/>
      <c r="I9" s="53"/>
      <c r="J9" s="109"/>
      <c r="K9" s="169"/>
      <c r="L9" s="78"/>
      <c r="M9" s="169"/>
    </row>
    <row r="10" spans="1:22" ht="13.5" customHeight="1">
      <c r="A10" s="165"/>
      <c r="B10" s="167"/>
      <c r="C10" s="28" t="s">
        <v>130</v>
      </c>
      <c r="D10" s="25" t="s">
        <v>466</v>
      </c>
      <c r="E10" s="53"/>
      <c r="F10" s="54"/>
      <c r="G10" s="54"/>
      <c r="H10" s="54"/>
      <c r="I10" s="53"/>
      <c r="J10" s="109"/>
      <c r="K10" s="169"/>
      <c r="L10" s="78"/>
      <c r="M10" s="169"/>
    </row>
    <row r="11" spans="1:22" ht="13.5" customHeight="1">
      <c r="A11" s="165"/>
      <c r="B11" s="167"/>
      <c r="C11" s="28" t="s">
        <v>130</v>
      </c>
      <c r="D11" s="162" t="s">
        <v>467</v>
      </c>
      <c r="E11" s="162"/>
      <c r="F11" s="162"/>
      <c r="G11" s="162"/>
      <c r="H11" s="162"/>
      <c r="I11" s="162"/>
      <c r="J11" s="109"/>
      <c r="K11" s="169"/>
      <c r="L11" s="78"/>
      <c r="M11" s="169"/>
    </row>
    <row r="12" spans="1:22" ht="13.5" customHeight="1">
      <c r="A12" s="165"/>
      <c r="B12" s="167"/>
      <c r="C12" s="17"/>
      <c r="D12" s="162"/>
      <c r="E12" s="162"/>
      <c r="F12" s="162"/>
      <c r="G12" s="162"/>
      <c r="H12" s="162"/>
      <c r="I12" s="162"/>
      <c r="J12" s="109"/>
      <c r="K12" s="169"/>
      <c r="L12" s="78"/>
      <c r="M12" s="169"/>
    </row>
    <row r="13" spans="1:22" ht="13.5" customHeight="1">
      <c r="A13" s="165"/>
      <c r="B13" s="167"/>
      <c r="C13" s="28" t="s">
        <v>130</v>
      </c>
      <c r="D13" s="25" t="s">
        <v>468</v>
      </c>
      <c r="E13" s="53"/>
      <c r="F13" s="54"/>
      <c r="G13" s="54"/>
      <c r="H13" s="54"/>
      <c r="I13" s="53"/>
      <c r="J13" s="109"/>
      <c r="K13" s="169"/>
      <c r="L13" s="78"/>
      <c r="M13" s="169"/>
    </row>
    <row r="14" spans="1:22" ht="13.5" customHeight="1">
      <c r="A14" s="165"/>
      <c r="B14" s="167"/>
      <c r="C14" s="28" t="s">
        <v>130</v>
      </c>
      <c r="D14" s="25" t="s">
        <v>469</v>
      </c>
      <c r="E14" s="53"/>
      <c r="F14" s="54"/>
      <c r="G14" s="54"/>
      <c r="H14" s="54"/>
      <c r="I14" s="53"/>
      <c r="J14" s="109"/>
      <c r="K14" s="169"/>
      <c r="L14" s="78"/>
      <c r="M14" s="169"/>
    </row>
    <row r="15" spans="1:22" ht="13.5" customHeight="1">
      <c r="A15" s="165"/>
      <c r="B15" s="167"/>
      <c r="C15" s="28" t="s">
        <v>130</v>
      </c>
      <c r="D15" s="25" t="s">
        <v>470</v>
      </c>
      <c r="E15" s="53"/>
      <c r="F15" s="54"/>
      <c r="G15" s="54"/>
      <c r="H15" s="54"/>
      <c r="I15" s="53"/>
      <c r="J15" s="109"/>
      <c r="K15" s="169"/>
      <c r="L15" s="78"/>
      <c r="M15" s="169"/>
    </row>
    <row r="16" spans="1:22">
      <c r="A16" s="171" t="s">
        <v>12</v>
      </c>
      <c r="B16" s="167"/>
      <c r="C16" s="17"/>
      <c r="D16" s="25"/>
      <c r="E16" s="53" t="s">
        <v>75</v>
      </c>
      <c r="F16" s="54"/>
      <c r="G16" s="54"/>
      <c r="H16" s="54"/>
      <c r="I16" s="53"/>
      <c r="J16" s="53"/>
      <c r="K16" s="169"/>
      <c r="L16" s="53"/>
      <c r="M16" s="169"/>
    </row>
    <row r="17" spans="1:13" ht="13.5" customHeight="1">
      <c r="A17" s="171"/>
      <c r="B17" s="167"/>
      <c r="C17" s="28" t="s">
        <v>130</v>
      </c>
      <c r="D17" s="162" t="s">
        <v>471</v>
      </c>
      <c r="E17" s="162"/>
      <c r="F17" s="162"/>
      <c r="G17" s="162"/>
      <c r="H17" s="162"/>
      <c r="I17" s="162"/>
      <c r="J17" s="52"/>
      <c r="K17" s="169"/>
      <c r="L17" s="52"/>
      <c r="M17" s="169"/>
    </row>
    <row r="18" spans="1:13" ht="13.5" customHeight="1">
      <c r="A18" s="171"/>
      <c r="B18" s="167"/>
      <c r="C18" s="28" t="s">
        <v>130</v>
      </c>
      <c r="D18" s="25" t="s">
        <v>472</v>
      </c>
      <c r="E18" s="29"/>
      <c r="F18" s="13"/>
      <c r="G18" s="13"/>
      <c r="H18" s="13"/>
      <c r="I18" s="29"/>
      <c r="J18" s="52"/>
      <c r="K18" s="169"/>
      <c r="L18" s="52"/>
      <c r="M18" s="169"/>
    </row>
    <row r="19" spans="1:13" ht="13.5" customHeight="1">
      <c r="A19" s="171"/>
      <c r="B19" s="167"/>
      <c r="C19" s="28" t="s">
        <v>130</v>
      </c>
      <c r="D19" s="25" t="s">
        <v>473</v>
      </c>
      <c r="E19" s="29"/>
      <c r="F19" s="13"/>
      <c r="G19" s="13"/>
      <c r="H19" s="13"/>
      <c r="I19" s="29"/>
      <c r="J19" s="52"/>
      <c r="K19" s="169"/>
      <c r="L19" s="52"/>
      <c r="M19" s="169"/>
    </row>
    <row r="20" spans="1:13" ht="13.5" customHeight="1">
      <c r="A20" s="171"/>
      <c r="B20" s="167"/>
      <c r="C20" s="28" t="s">
        <v>130</v>
      </c>
      <c r="D20" s="25" t="s">
        <v>459</v>
      </c>
      <c r="E20" s="53"/>
      <c r="F20" s="54"/>
      <c r="G20" s="54"/>
      <c r="H20" s="54"/>
      <c r="I20" s="53"/>
      <c r="J20" s="109"/>
      <c r="K20" s="169"/>
      <c r="L20" s="78"/>
      <c r="M20" s="169"/>
    </row>
    <row r="21" spans="1:13" ht="13.5" customHeight="1">
      <c r="A21" s="171"/>
      <c r="B21" s="167"/>
      <c r="C21" s="28" t="s">
        <v>130</v>
      </c>
      <c r="D21" s="25" t="s">
        <v>474</v>
      </c>
      <c r="E21" s="53"/>
      <c r="F21" s="54"/>
      <c r="G21" s="54"/>
      <c r="H21" s="54"/>
      <c r="I21" s="53"/>
      <c r="J21" s="109"/>
      <c r="K21" s="169"/>
      <c r="L21" s="78"/>
      <c r="M21" s="169"/>
    </row>
    <row r="22" spans="1:13" ht="13.5" customHeight="1">
      <c r="A22" s="171"/>
      <c r="B22" s="167"/>
      <c r="C22" s="28" t="s">
        <v>130</v>
      </c>
      <c r="D22" s="25" t="s">
        <v>475</v>
      </c>
      <c r="E22" s="53"/>
      <c r="F22" s="54"/>
      <c r="G22" s="54"/>
      <c r="H22" s="54"/>
      <c r="I22" s="53"/>
      <c r="J22" s="109"/>
      <c r="K22" s="169"/>
      <c r="L22" s="78"/>
      <c r="M22" s="169"/>
    </row>
    <row r="23" spans="1:13" ht="13.5" customHeight="1">
      <c r="A23" s="171"/>
      <c r="B23" s="167"/>
      <c r="C23" s="28" t="s">
        <v>130</v>
      </c>
      <c r="D23" s="25" t="s">
        <v>476</v>
      </c>
      <c r="E23" s="53"/>
      <c r="F23" s="54"/>
      <c r="G23" s="54"/>
      <c r="H23" s="54"/>
      <c r="I23" s="53"/>
      <c r="J23" s="109"/>
      <c r="K23" s="169"/>
      <c r="L23" s="78"/>
      <c r="M23" s="169"/>
    </row>
    <row r="24" spans="1:13" ht="13.5" customHeight="1">
      <c r="A24" s="171"/>
      <c r="B24" s="167"/>
      <c r="C24" s="28" t="s">
        <v>130</v>
      </c>
      <c r="D24" s="25" t="s">
        <v>477</v>
      </c>
      <c r="E24" s="53"/>
      <c r="F24" s="54"/>
      <c r="G24" s="54"/>
      <c r="H24" s="54"/>
      <c r="I24" s="53"/>
      <c r="J24" s="109"/>
      <c r="K24" s="169"/>
      <c r="L24" s="78"/>
      <c r="M24" s="169"/>
    </row>
    <row r="25" spans="1:13">
      <c r="A25" s="171"/>
      <c r="B25" s="167"/>
      <c r="C25" s="17"/>
      <c r="D25" s="25"/>
      <c r="E25" s="53" t="s">
        <v>76</v>
      </c>
      <c r="F25" s="54"/>
      <c r="G25" s="54"/>
      <c r="H25" s="54"/>
      <c r="I25" s="53"/>
      <c r="J25" s="53"/>
      <c r="K25" s="169"/>
      <c r="L25" s="53"/>
      <c r="M25" s="169"/>
    </row>
    <row r="26" spans="1:13" ht="13.5" customHeight="1">
      <c r="A26" s="171"/>
      <c r="B26" s="167"/>
      <c r="C26" s="28" t="s">
        <v>130</v>
      </c>
      <c r="D26" s="162" t="s">
        <v>482</v>
      </c>
      <c r="E26" s="162"/>
      <c r="F26" s="162"/>
      <c r="G26" s="162"/>
      <c r="H26" s="162"/>
      <c r="I26" s="162"/>
      <c r="J26" s="52"/>
      <c r="K26" s="169"/>
      <c r="L26" s="52"/>
      <c r="M26" s="169"/>
    </row>
    <row r="27" spans="1:13" ht="13.5" customHeight="1">
      <c r="A27" s="171"/>
      <c r="B27" s="167"/>
      <c r="C27" s="28" t="s">
        <v>130</v>
      </c>
      <c r="D27" s="25" t="s">
        <v>483</v>
      </c>
      <c r="E27" s="83"/>
      <c r="F27" s="82"/>
      <c r="G27" s="82"/>
      <c r="H27" s="82"/>
      <c r="I27" s="83"/>
      <c r="J27" s="52"/>
      <c r="K27" s="169"/>
      <c r="L27" s="52"/>
      <c r="M27" s="169"/>
    </row>
    <row r="28" spans="1:13" ht="13.5" customHeight="1">
      <c r="A28" s="171"/>
      <c r="B28" s="167"/>
      <c r="C28" s="28" t="s">
        <v>130</v>
      </c>
      <c r="D28" s="25" t="s">
        <v>478</v>
      </c>
      <c r="E28" s="83"/>
      <c r="F28" s="82"/>
      <c r="G28" s="82"/>
      <c r="H28" s="82"/>
      <c r="I28" s="83"/>
      <c r="J28" s="52"/>
      <c r="K28" s="169"/>
      <c r="L28" s="52"/>
      <c r="M28" s="169"/>
    </row>
    <row r="29" spans="1:13" ht="13.5" customHeight="1">
      <c r="A29" s="171"/>
      <c r="B29" s="167"/>
      <c r="C29" s="28" t="s">
        <v>130</v>
      </c>
      <c r="D29" s="25" t="s">
        <v>479</v>
      </c>
      <c r="E29" s="83"/>
      <c r="F29" s="82"/>
      <c r="G29" s="82"/>
      <c r="H29" s="82"/>
      <c r="I29" s="83"/>
      <c r="J29" s="52"/>
      <c r="K29" s="169"/>
      <c r="L29" s="52"/>
      <c r="M29" s="169"/>
    </row>
    <row r="30" spans="1:13" ht="13.5" customHeight="1">
      <c r="A30" s="171"/>
      <c r="B30" s="167"/>
      <c r="C30" s="28" t="s">
        <v>130</v>
      </c>
      <c r="D30" s="25" t="s">
        <v>480</v>
      </c>
      <c r="E30" s="83"/>
      <c r="F30" s="82"/>
      <c r="G30" s="82"/>
      <c r="H30" s="82"/>
      <c r="I30" s="83"/>
      <c r="J30" s="52"/>
      <c r="K30" s="169"/>
      <c r="L30" s="52"/>
      <c r="M30" s="169"/>
    </row>
    <row r="31" spans="1:13" ht="13.5" customHeight="1">
      <c r="A31" s="174"/>
      <c r="B31" s="175"/>
      <c r="C31" s="28" t="s">
        <v>130</v>
      </c>
      <c r="D31" s="27" t="s">
        <v>481</v>
      </c>
      <c r="E31" s="84"/>
      <c r="F31" s="84"/>
      <c r="G31" s="84"/>
      <c r="H31" s="84"/>
      <c r="I31" s="84"/>
      <c r="J31" s="56"/>
      <c r="K31" s="170"/>
      <c r="L31" s="56"/>
      <c r="M31" s="170"/>
    </row>
    <row r="32" spans="1:13">
      <c r="A32" s="11" t="s">
        <v>71</v>
      </c>
      <c r="C32" s="33"/>
      <c r="D32" s="41"/>
      <c r="K32" s="33"/>
      <c r="L32" s="33"/>
      <c r="M32" s="16"/>
    </row>
    <row r="33" spans="1:24" ht="19.5">
      <c r="A33" s="11" t="s">
        <v>1</v>
      </c>
      <c r="C33" s="33"/>
      <c r="D33" s="41"/>
      <c r="G33" s="4" t="s">
        <v>16</v>
      </c>
      <c r="K33" s="33"/>
      <c r="L33" s="33"/>
      <c r="M33" s="113" t="str">
        <f>M2</f>
        <v>（主任監督員 ）</v>
      </c>
    </row>
    <row r="34" spans="1:24" ht="18.75" customHeight="1">
      <c r="A34" s="6" t="s">
        <v>2</v>
      </c>
      <c r="B34" s="6" t="s">
        <v>3</v>
      </c>
      <c r="C34" s="157" t="s">
        <v>4</v>
      </c>
      <c r="D34" s="158"/>
      <c r="E34" s="158"/>
      <c r="F34" s="159"/>
      <c r="G34" s="160" t="s">
        <v>6</v>
      </c>
      <c r="H34" s="161"/>
      <c r="I34" s="6" t="s">
        <v>8</v>
      </c>
      <c r="J34" s="71"/>
      <c r="K34" s="73" t="s">
        <v>9</v>
      </c>
      <c r="L34" s="72"/>
      <c r="M34" s="73" t="s">
        <v>10</v>
      </c>
    </row>
    <row r="35" spans="1:24">
      <c r="A35" s="164" t="s">
        <v>11</v>
      </c>
      <c r="B35" s="166" t="s">
        <v>73</v>
      </c>
      <c r="C35" s="17"/>
      <c r="D35" s="25"/>
      <c r="E35" s="10"/>
      <c r="F35" s="9"/>
      <c r="G35" s="9"/>
      <c r="H35" s="9"/>
      <c r="I35" s="9"/>
      <c r="J35" s="9"/>
      <c r="K35" s="168"/>
      <c r="L35" s="9"/>
      <c r="M35" s="168"/>
      <c r="O35" s="59"/>
      <c r="P35" s="59"/>
      <c r="Q35" s="59"/>
      <c r="R35" s="59"/>
      <c r="S35" s="59"/>
      <c r="T35" s="59"/>
      <c r="U35" s="59"/>
      <c r="V35" s="59"/>
      <c r="W35" s="60" t="s">
        <v>329</v>
      </c>
      <c r="X35" s="59"/>
    </row>
    <row r="36" spans="1:24">
      <c r="A36" s="165"/>
      <c r="B36" s="167"/>
      <c r="C36" s="17"/>
      <c r="D36" s="25"/>
      <c r="E36" s="53" t="str">
        <f>"評価値＝(　"&amp;TEXT(P36+R36*0.5,"0.0")&amp;"　)評価数／(　"&amp;TEXT(P36+R36+T36,"0.0")&amp;"　)対象評価項目数＝（　"&amp;TEXT(W36,0)&amp;"　）％"</f>
        <v>評価値＝(　0.0　)評価数／(　0.0　)対象評価項目数＝（　0　）％</v>
      </c>
      <c r="F36" s="10"/>
      <c r="G36" s="10"/>
      <c r="H36" s="10"/>
      <c r="I36" s="10"/>
      <c r="J36" s="10"/>
      <c r="K36" s="169"/>
      <c r="L36" s="10"/>
      <c r="M36" s="169"/>
      <c r="O36" s="59" t="s">
        <v>330</v>
      </c>
      <c r="P36" s="60">
        <f>COUNTIF($C7:$C31,"〇")</f>
        <v>0</v>
      </c>
      <c r="Q36" s="59" t="s">
        <v>331</v>
      </c>
      <c r="R36" s="60">
        <f>COUNTIF($C7:$C31,"△")</f>
        <v>0</v>
      </c>
      <c r="S36" s="59" t="s">
        <v>332</v>
      </c>
      <c r="T36" s="60">
        <f>COUNTIF($C7:$C31,"×")</f>
        <v>0</v>
      </c>
      <c r="U36" s="59" t="s">
        <v>333</v>
      </c>
      <c r="V36" s="61">
        <f>IF(P36+R36+T36=0,0,ROUND((P36+R36*0.5)/(P36+R36+T36),3))</f>
        <v>0</v>
      </c>
      <c r="W36" s="59">
        <f>IF(V36="","",ROUND(V36*100,1))</f>
        <v>0</v>
      </c>
      <c r="X36" s="62" t="str">
        <f>IF(W36&lt;60,"d",IF(W36&lt;80,"c",IF(W36&lt;90,"b","a")))</f>
        <v>d</v>
      </c>
    </row>
    <row r="37" spans="1:24">
      <c r="A37" s="165"/>
      <c r="B37" s="167"/>
      <c r="C37" s="17"/>
      <c r="D37" s="25"/>
      <c r="E37" s="53" t="s">
        <v>805</v>
      </c>
      <c r="F37" s="53"/>
      <c r="G37" s="53"/>
      <c r="H37" s="53"/>
      <c r="I37" s="53"/>
      <c r="J37" s="53"/>
      <c r="K37" s="169"/>
      <c r="L37" s="53"/>
      <c r="M37" s="169"/>
    </row>
    <row r="38" spans="1:24">
      <c r="A38" s="165"/>
      <c r="B38" s="167"/>
      <c r="C38" s="17"/>
      <c r="D38" s="25"/>
      <c r="E38" s="53" t="s">
        <v>806</v>
      </c>
      <c r="F38" s="53"/>
      <c r="G38" s="53"/>
      <c r="H38" s="53"/>
      <c r="I38" s="53"/>
      <c r="J38" s="53"/>
      <c r="K38" s="169"/>
      <c r="L38" s="53"/>
      <c r="M38" s="169"/>
    </row>
    <row r="39" spans="1:24">
      <c r="A39" s="165"/>
      <c r="B39" s="167"/>
      <c r="C39" s="17"/>
      <c r="D39" s="25"/>
      <c r="E39" s="53" t="s">
        <v>807</v>
      </c>
      <c r="F39" s="53"/>
      <c r="G39" s="53"/>
      <c r="H39" s="53"/>
      <c r="I39" s="53"/>
      <c r="J39" s="53"/>
      <c r="K39" s="169"/>
      <c r="L39" s="53"/>
      <c r="M39" s="169"/>
    </row>
    <row r="40" spans="1:24">
      <c r="A40" s="165"/>
      <c r="B40" s="167"/>
      <c r="C40" s="17"/>
      <c r="D40" s="25"/>
      <c r="E40" s="53" t="s">
        <v>808</v>
      </c>
      <c r="F40" s="54"/>
      <c r="G40" s="54"/>
      <c r="H40" s="54"/>
      <c r="I40" s="53"/>
      <c r="J40" s="53"/>
      <c r="K40" s="169"/>
      <c r="L40" s="53"/>
      <c r="M40" s="169"/>
    </row>
    <row r="41" spans="1:24">
      <c r="A41" s="165"/>
      <c r="B41" s="167"/>
      <c r="C41" s="17"/>
      <c r="D41" s="25"/>
      <c r="E41" s="53"/>
      <c r="F41" s="54"/>
      <c r="G41" s="54"/>
      <c r="H41" s="54"/>
      <c r="I41" s="53"/>
      <c r="J41" s="53"/>
      <c r="K41" s="169"/>
      <c r="L41" s="53"/>
      <c r="M41" s="169"/>
    </row>
    <row r="42" spans="1:24">
      <c r="A42" s="165"/>
      <c r="B42" s="167"/>
      <c r="C42" s="17"/>
      <c r="D42" s="25"/>
      <c r="E42" s="10"/>
      <c r="F42" s="54"/>
      <c r="G42" s="54"/>
      <c r="H42" s="54"/>
      <c r="I42" s="53"/>
      <c r="J42" s="53"/>
      <c r="K42" s="169"/>
      <c r="L42" s="53"/>
      <c r="M42" s="169"/>
    </row>
    <row r="43" spans="1:24">
      <c r="A43" s="165"/>
      <c r="B43" s="167"/>
      <c r="C43" s="17"/>
      <c r="D43" s="25"/>
      <c r="E43" s="53"/>
      <c r="F43" s="54"/>
      <c r="G43" s="54"/>
      <c r="H43" s="54"/>
      <c r="I43" s="53"/>
      <c r="J43" s="53"/>
      <c r="K43" s="169"/>
      <c r="L43" s="53"/>
      <c r="M43" s="169"/>
    </row>
    <row r="44" spans="1:24">
      <c r="A44" s="165"/>
      <c r="B44" s="167"/>
      <c r="C44" s="17"/>
      <c r="D44" s="25"/>
      <c r="E44" s="53"/>
      <c r="F44" s="54"/>
      <c r="G44" s="54"/>
      <c r="H44" s="54"/>
      <c r="I44" s="53"/>
      <c r="J44" s="53"/>
      <c r="K44" s="169"/>
      <c r="L44" s="53"/>
      <c r="M44" s="169"/>
    </row>
    <row r="45" spans="1:24">
      <c r="A45" s="171" t="s">
        <v>12</v>
      </c>
      <c r="B45" s="167"/>
      <c r="C45" s="17"/>
      <c r="D45" s="25"/>
      <c r="E45" s="53"/>
      <c r="F45" s="54"/>
      <c r="G45" s="54"/>
      <c r="H45" s="54"/>
      <c r="I45" s="53"/>
      <c r="J45" s="53"/>
      <c r="K45" s="169"/>
      <c r="L45" s="53"/>
      <c r="M45" s="169"/>
    </row>
    <row r="46" spans="1:24">
      <c r="A46" s="171"/>
      <c r="B46" s="167"/>
      <c r="C46" s="17"/>
      <c r="D46" s="25"/>
      <c r="E46" s="53"/>
      <c r="F46" s="54"/>
      <c r="G46" s="54"/>
      <c r="H46" s="54"/>
      <c r="I46" s="53"/>
      <c r="J46" s="53"/>
      <c r="K46" s="169"/>
      <c r="L46" s="53"/>
      <c r="M46" s="169"/>
    </row>
    <row r="47" spans="1:24">
      <c r="A47" s="171"/>
      <c r="B47" s="167"/>
      <c r="C47" s="17"/>
      <c r="D47" s="25"/>
      <c r="E47" s="10"/>
      <c r="F47" s="54"/>
      <c r="G47" s="54"/>
      <c r="H47" s="54"/>
      <c r="I47" s="53"/>
      <c r="J47" s="53"/>
      <c r="K47" s="169"/>
      <c r="L47" s="53"/>
      <c r="M47" s="169"/>
    </row>
    <row r="48" spans="1:24">
      <c r="A48" s="171"/>
      <c r="B48" s="167"/>
      <c r="C48" s="17"/>
      <c r="D48" s="25"/>
      <c r="E48" s="53"/>
      <c r="F48" s="54"/>
      <c r="G48" s="54"/>
      <c r="H48" s="54"/>
      <c r="I48" s="53"/>
      <c r="J48" s="53"/>
      <c r="K48" s="169"/>
      <c r="L48" s="53"/>
      <c r="M48" s="169"/>
    </row>
    <row r="49" spans="1:13">
      <c r="A49" s="171"/>
      <c r="B49" s="167"/>
      <c r="C49" s="17"/>
      <c r="D49" s="25"/>
      <c r="E49" s="53"/>
      <c r="F49" s="54"/>
      <c r="G49" s="54"/>
      <c r="H49" s="54"/>
      <c r="I49" s="53"/>
      <c r="J49" s="53"/>
      <c r="K49" s="169"/>
      <c r="L49" s="53"/>
      <c r="M49" s="169"/>
    </row>
    <row r="50" spans="1:13">
      <c r="A50" s="171"/>
      <c r="B50" s="167"/>
      <c r="C50" s="17"/>
      <c r="D50" s="25"/>
      <c r="E50" s="53"/>
      <c r="F50" s="54"/>
      <c r="G50" s="54"/>
      <c r="H50" s="54"/>
      <c r="I50" s="53"/>
      <c r="J50" s="53"/>
      <c r="K50" s="169"/>
      <c r="L50" s="53"/>
      <c r="M50" s="169"/>
    </row>
    <row r="51" spans="1:13">
      <c r="A51" s="171"/>
      <c r="B51" s="167"/>
      <c r="C51" s="17"/>
      <c r="D51" s="25"/>
      <c r="E51" s="53"/>
      <c r="F51" s="54"/>
      <c r="G51" s="54"/>
      <c r="H51" s="54"/>
      <c r="I51" s="53"/>
      <c r="J51" s="53"/>
      <c r="K51" s="169"/>
      <c r="L51" s="53"/>
      <c r="M51" s="169"/>
    </row>
    <row r="52" spans="1:13">
      <c r="A52" s="171"/>
      <c r="B52" s="167"/>
      <c r="C52" s="17"/>
      <c r="D52" s="25"/>
      <c r="E52" s="53"/>
      <c r="F52" s="54"/>
      <c r="G52" s="54"/>
      <c r="H52" s="54"/>
      <c r="I52" s="53"/>
      <c r="J52" s="53"/>
      <c r="K52" s="169"/>
      <c r="L52" s="53"/>
      <c r="M52" s="169"/>
    </row>
    <row r="53" spans="1:13">
      <c r="A53" s="171"/>
      <c r="B53" s="167"/>
      <c r="C53" s="17"/>
      <c r="D53" s="25"/>
      <c r="E53" s="53"/>
      <c r="F53" s="54"/>
      <c r="G53" s="54"/>
      <c r="H53" s="54"/>
      <c r="I53" s="53"/>
      <c r="J53" s="53"/>
      <c r="K53" s="169"/>
      <c r="L53" s="53"/>
      <c r="M53" s="169"/>
    </row>
    <row r="54" spans="1:13">
      <c r="A54" s="171"/>
      <c r="B54" s="167"/>
      <c r="C54" s="17"/>
      <c r="D54" s="25"/>
      <c r="E54" s="39"/>
      <c r="F54" s="54"/>
      <c r="G54" s="54"/>
      <c r="H54" s="54"/>
      <c r="I54" s="53"/>
      <c r="J54" s="53"/>
      <c r="K54" s="169"/>
      <c r="L54" s="53"/>
      <c r="M54" s="169"/>
    </row>
    <row r="55" spans="1:13">
      <c r="A55" s="171"/>
      <c r="B55" s="167"/>
      <c r="C55" s="17"/>
      <c r="D55" s="25"/>
      <c r="E55" s="10"/>
      <c r="F55" s="54"/>
      <c r="G55" s="54"/>
      <c r="H55" s="54"/>
      <c r="I55" s="53"/>
      <c r="J55" s="53"/>
      <c r="K55" s="169"/>
      <c r="L55" s="53"/>
      <c r="M55" s="169"/>
    </row>
    <row r="56" spans="1:13">
      <c r="A56" s="171"/>
      <c r="B56" s="167"/>
      <c r="C56" s="17"/>
      <c r="D56" s="25"/>
      <c r="E56" s="10"/>
      <c r="F56" s="54"/>
      <c r="G56" s="54"/>
      <c r="H56" s="54"/>
      <c r="I56" s="53"/>
      <c r="J56" s="53"/>
      <c r="K56" s="169"/>
      <c r="L56" s="53"/>
      <c r="M56" s="169"/>
    </row>
    <row r="57" spans="1:13">
      <c r="A57" s="174"/>
      <c r="B57" s="175"/>
      <c r="C57" s="19"/>
      <c r="D57" s="27"/>
      <c r="E57" s="37"/>
      <c r="F57" s="57"/>
      <c r="G57" s="57"/>
      <c r="H57" s="57"/>
      <c r="I57" s="57"/>
      <c r="J57" s="57"/>
      <c r="K57" s="170"/>
      <c r="L57" s="57"/>
      <c r="M57" s="170"/>
    </row>
    <row r="58" spans="1:13">
      <c r="K58" s="33"/>
      <c r="L58" s="33"/>
    </row>
    <row r="59" spans="1:13">
      <c r="K59" s="33"/>
      <c r="L59" s="33"/>
    </row>
    <row r="60" spans="1:13">
      <c r="K60" s="33"/>
      <c r="L60" s="33"/>
    </row>
    <row r="61" spans="1:13">
      <c r="K61" s="33"/>
      <c r="L61" s="33"/>
    </row>
    <row r="62" spans="1:13">
      <c r="K62" s="33"/>
      <c r="L62" s="33"/>
    </row>
    <row r="63" spans="1:13">
      <c r="K63" s="33"/>
      <c r="L63" s="33"/>
    </row>
    <row r="64" spans="1:13">
      <c r="K64" s="33"/>
      <c r="L64" s="33"/>
    </row>
    <row r="65" spans="4:91">
      <c r="K65" s="33"/>
      <c r="L65" s="33"/>
    </row>
    <row r="66" spans="4:91">
      <c r="K66" s="33"/>
      <c r="L66" s="33"/>
    </row>
    <row r="67" spans="4:91">
      <c r="K67" s="33"/>
      <c r="L67" s="33"/>
    </row>
    <row r="68" spans="4:91">
      <c r="K68" s="33"/>
      <c r="L68" s="33"/>
    </row>
    <row r="69" spans="4:91" s="11" customFormat="1">
      <c r="D69" s="23"/>
      <c r="K69" s="33"/>
      <c r="L69" s="33"/>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sheetData>
  <mergeCells count="22">
    <mergeCell ref="A35:A44"/>
    <mergeCell ref="B35:B57"/>
    <mergeCell ref="K35:K38"/>
    <mergeCell ref="M35:M38"/>
    <mergeCell ref="K39:K57"/>
    <mergeCell ref="M39:M57"/>
    <mergeCell ref="A45:A57"/>
    <mergeCell ref="K4:K7"/>
    <mergeCell ref="M4:M7"/>
    <mergeCell ref="D7:I7"/>
    <mergeCell ref="K8:K31"/>
    <mergeCell ref="M8:M31"/>
    <mergeCell ref="D11:I12"/>
    <mergeCell ref="D17:I17"/>
    <mergeCell ref="D26:I26"/>
    <mergeCell ref="C3:F3"/>
    <mergeCell ref="G3:H3"/>
    <mergeCell ref="C34:F34"/>
    <mergeCell ref="G34:H34"/>
    <mergeCell ref="A4:A15"/>
    <mergeCell ref="B4:B31"/>
    <mergeCell ref="A16:A31"/>
  </mergeCells>
  <phoneticPr fontId="2"/>
  <dataValidations count="2">
    <dataValidation type="list" allowBlank="1" showInputMessage="1" showErrorMessage="1" sqref="C7:C11 C13:C15 C17:C24 C26:C31">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39"/>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3" t="s">
        <v>0</v>
      </c>
      <c r="B1" s="3"/>
      <c r="C1" s="3"/>
      <c r="E1" s="3"/>
      <c r="F1" s="3"/>
      <c r="G1" s="3"/>
      <c r="H1" s="3"/>
      <c r="I1" s="3"/>
      <c r="J1" s="3"/>
      <c r="K1" s="3"/>
      <c r="L1" s="3"/>
      <c r="M1" s="16"/>
    </row>
    <row r="2" spans="1:22" ht="19.5">
      <c r="A2" s="3" t="s">
        <v>1</v>
      </c>
      <c r="B2" s="3"/>
      <c r="C2" s="3"/>
      <c r="E2" s="3"/>
      <c r="F2" s="3"/>
      <c r="G2" s="4" t="s">
        <v>16</v>
      </c>
      <c r="H2" s="3"/>
      <c r="I2" s="3"/>
      <c r="J2" s="3"/>
      <c r="K2" s="3"/>
      <c r="L2" s="3"/>
      <c r="M2" s="113" t="s">
        <v>809</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160" t="s">
        <v>9</v>
      </c>
      <c r="K3" s="163"/>
      <c r="L3" s="160" t="s">
        <v>10</v>
      </c>
      <c r="M3" s="161"/>
      <c r="O3" s="62" t="str">
        <f>IF(OR(L4="〇",L8="〇"),"e",X103)</f>
        <v>d</v>
      </c>
      <c r="P3" s="62" t="str">
        <f>IF($O$3=P2,"〇","")</f>
        <v/>
      </c>
      <c r="Q3" s="62" t="str">
        <f>IF($O$3=Q2,"〇","")</f>
        <v/>
      </c>
      <c r="R3" s="62" t="str">
        <f t="shared" ref="R3:V3" si="0">IF($O$3=R2,"〇","")</f>
        <v/>
      </c>
      <c r="S3" s="62" t="str">
        <f t="shared" si="0"/>
        <v/>
      </c>
      <c r="T3" s="62" t="str">
        <f t="shared" si="0"/>
        <v/>
      </c>
      <c r="U3" s="62" t="str">
        <f t="shared" si="0"/>
        <v>〇</v>
      </c>
      <c r="V3" s="62" t="str">
        <f t="shared" si="0"/>
        <v/>
      </c>
    </row>
    <row r="4" spans="1:22">
      <c r="A4" s="164" t="s">
        <v>11</v>
      </c>
      <c r="B4" s="166" t="s">
        <v>13</v>
      </c>
      <c r="C4" s="8" t="s">
        <v>91</v>
      </c>
      <c r="D4" s="24"/>
      <c r="E4" s="26"/>
      <c r="F4" s="9"/>
      <c r="G4" s="9"/>
      <c r="H4" s="9"/>
      <c r="I4" s="9"/>
      <c r="J4" s="115"/>
      <c r="K4" s="168"/>
      <c r="L4" s="35" t="s">
        <v>130</v>
      </c>
      <c r="M4" s="168" t="s">
        <v>131</v>
      </c>
    </row>
    <row r="5" spans="1:22">
      <c r="A5" s="165"/>
      <c r="B5" s="167"/>
      <c r="C5" s="3" t="s">
        <v>14</v>
      </c>
      <c r="D5" s="25"/>
      <c r="F5" s="7"/>
      <c r="G5" s="7"/>
      <c r="H5" s="7"/>
      <c r="I5" s="10"/>
      <c r="J5" s="63"/>
      <c r="K5" s="169"/>
      <c r="L5" s="12"/>
      <c r="M5" s="169"/>
    </row>
    <row r="6" spans="1:22">
      <c r="A6" s="165"/>
      <c r="B6" s="167"/>
      <c r="C6" s="3" t="s">
        <v>15</v>
      </c>
      <c r="D6" s="25"/>
      <c r="F6" s="54"/>
      <c r="G6" s="54"/>
      <c r="H6" s="54"/>
      <c r="I6" s="53"/>
      <c r="J6" s="63"/>
      <c r="K6" s="169"/>
      <c r="L6" s="18"/>
      <c r="M6" s="169"/>
    </row>
    <row r="7" spans="1:22" ht="13.5" customHeight="1">
      <c r="A7" s="165"/>
      <c r="B7" s="167"/>
      <c r="C7" s="28" t="s">
        <v>130</v>
      </c>
      <c r="D7" s="25" t="s">
        <v>136</v>
      </c>
      <c r="E7" s="44"/>
      <c r="F7" s="54"/>
      <c r="G7" s="54"/>
      <c r="H7" s="54"/>
      <c r="I7" s="53"/>
      <c r="J7" s="63"/>
      <c r="K7" s="169"/>
      <c r="L7" s="20"/>
      <c r="M7" s="170"/>
    </row>
    <row r="8" spans="1:22" ht="13.5" customHeight="1">
      <c r="A8" s="165"/>
      <c r="B8" s="167"/>
      <c r="C8" s="28" t="s">
        <v>130</v>
      </c>
      <c r="D8" s="162" t="s">
        <v>137</v>
      </c>
      <c r="E8" s="162"/>
      <c r="F8" s="162"/>
      <c r="G8" s="162"/>
      <c r="H8" s="162"/>
      <c r="I8" s="162"/>
      <c r="J8" s="63"/>
      <c r="K8" s="169"/>
      <c r="L8" s="34" t="s">
        <v>130</v>
      </c>
      <c r="M8" s="169" t="s">
        <v>132</v>
      </c>
    </row>
    <row r="9" spans="1:22" ht="13.5" customHeight="1">
      <c r="A9" s="165"/>
      <c r="B9" s="167"/>
      <c r="C9" s="17"/>
      <c r="D9" s="162"/>
      <c r="E9" s="162"/>
      <c r="F9" s="162"/>
      <c r="G9" s="162"/>
      <c r="H9" s="162"/>
      <c r="I9" s="162"/>
      <c r="J9" s="63"/>
      <c r="K9" s="169"/>
      <c r="L9" s="63"/>
      <c r="M9" s="169"/>
    </row>
    <row r="10" spans="1:22" ht="13.5" customHeight="1">
      <c r="A10" s="165"/>
      <c r="B10" s="167"/>
      <c r="C10" s="28" t="s">
        <v>130</v>
      </c>
      <c r="D10" s="25" t="s">
        <v>138</v>
      </c>
      <c r="E10" s="53"/>
      <c r="F10" s="54"/>
      <c r="G10" s="54"/>
      <c r="H10" s="54"/>
      <c r="I10" s="53"/>
      <c r="J10" s="109"/>
      <c r="K10" s="169"/>
      <c r="L10" s="78"/>
      <c r="M10" s="169"/>
    </row>
    <row r="11" spans="1:22" ht="13.5" customHeight="1">
      <c r="A11" s="165"/>
      <c r="B11" s="167"/>
      <c r="C11" s="28" t="s">
        <v>130</v>
      </c>
      <c r="D11" s="162" t="s">
        <v>139</v>
      </c>
      <c r="E11" s="162"/>
      <c r="F11" s="162"/>
      <c r="G11" s="162"/>
      <c r="H11" s="162"/>
      <c r="I11" s="162"/>
      <c r="J11" s="109"/>
      <c r="K11" s="169"/>
      <c r="L11" s="78"/>
      <c r="M11" s="169"/>
    </row>
    <row r="12" spans="1:22" ht="13.5" customHeight="1">
      <c r="A12" s="165"/>
      <c r="B12" s="167"/>
      <c r="C12" s="28" t="s">
        <v>130</v>
      </c>
      <c r="D12" s="162" t="s">
        <v>133</v>
      </c>
      <c r="E12" s="162"/>
      <c r="F12" s="162"/>
      <c r="G12" s="162"/>
      <c r="H12" s="162"/>
      <c r="I12" s="162"/>
      <c r="J12" s="109"/>
      <c r="K12" s="169"/>
      <c r="L12" s="78"/>
      <c r="M12" s="169"/>
    </row>
    <row r="13" spans="1:22" ht="13.5" customHeight="1">
      <c r="A13" s="165"/>
      <c r="B13" s="167"/>
      <c r="C13" s="17"/>
      <c r="D13" s="162"/>
      <c r="E13" s="162"/>
      <c r="F13" s="162"/>
      <c r="G13" s="162"/>
      <c r="H13" s="162"/>
      <c r="I13" s="162"/>
      <c r="J13" s="109"/>
      <c r="K13" s="169"/>
      <c r="L13" s="78"/>
      <c r="M13" s="169"/>
    </row>
    <row r="14" spans="1:22" ht="13.5" customHeight="1">
      <c r="A14" s="165"/>
      <c r="B14" s="167"/>
      <c r="C14" s="28" t="s">
        <v>130</v>
      </c>
      <c r="D14" s="162" t="s">
        <v>134</v>
      </c>
      <c r="E14" s="162"/>
      <c r="F14" s="162"/>
      <c r="G14" s="162"/>
      <c r="H14" s="162"/>
      <c r="I14" s="162"/>
      <c r="J14" s="109"/>
      <c r="K14" s="169"/>
      <c r="L14" s="78"/>
      <c r="M14" s="169"/>
    </row>
    <row r="15" spans="1:22" ht="13.5" customHeight="1">
      <c r="A15" s="165"/>
      <c r="B15" s="167"/>
      <c r="C15" s="17"/>
      <c r="D15" s="162"/>
      <c r="E15" s="162"/>
      <c r="F15" s="162"/>
      <c r="G15" s="162"/>
      <c r="H15" s="162"/>
      <c r="I15" s="162"/>
      <c r="J15" s="109"/>
      <c r="K15" s="169"/>
      <c r="L15" s="78"/>
      <c r="M15" s="169"/>
    </row>
    <row r="16" spans="1:22" ht="13.5" customHeight="1">
      <c r="A16" s="165"/>
      <c r="B16" s="167"/>
      <c r="C16" s="28" t="s">
        <v>130</v>
      </c>
      <c r="D16" s="25" t="s">
        <v>135</v>
      </c>
      <c r="E16" s="53"/>
      <c r="F16" s="54"/>
      <c r="G16" s="54"/>
      <c r="H16" s="54"/>
      <c r="I16" s="53"/>
      <c r="J16" s="109"/>
      <c r="K16" s="169"/>
      <c r="L16" s="78"/>
      <c r="M16" s="169"/>
    </row>
    <row r="17" spans="1:13" ht="13.5" customHeight="1">
      <c r="A17" s="165"/>
      <c r="B17" s="167"/>
      <c r="C17" s="28" t="s">
        <v>130</v>
      </c>
      <c r="D17" s="162" t="s">
        <v>140</v>
      </c>
      <c r="E17" s="162"/>
      <c r="F17" s="162"/>
      <c r="G17" s="162"/>
      <c r="H17" s="162"/>
      <c r="I17" s="162"/>
      <c r="J17" s="109"/>
      <c r="K17" s="169"/>
      <c r="L17" s="78"/>
      <c r="M17" s="169"/>
    </row>
    <row r="18" spans="1:13" ht="13.5" customHeight="1">
      <c r="A18" s="74"/>
      <c r="B18" s="167"/>
      <c r="C18" s="17"/>
      <c r="D18" s="162"/>
      <c r="E18" s="162"/>
      <c r="F18" s="162"/>
      <c r="G18" s="162"/>
      <c r="H18" s="162"/>
      <c r="I18" s="162"/>
      <c r="J18" s="109"/>
      <c r="K18" s="169"/>
      <c r="L18" s="78"/>
      <c r="M18" s="169"/>
    </row>
    <row r="19" spans="1:13" ht="13.5" customHeight="1">
      <c r="A19" s="171" t="s">
        <v>12</v>
      </c>
      <c r="B19" s="167"/>
      <c r="C19" s="28" t="s">
        <v>130</v>
      </c>
      <c r="D19" s="172" t="s">
        <v>141</v>
      </c>
      <c r="E19" s="172"/>
      <c r="F19" s="172"/>
      <c r="G19" s="172"/>
      <c r="H19" s="172"/>
      <c r="I19" s="173"/>
      <c r="J19" s="109"/>
      <c r="K19" s="169"/>
      <c r="L19" s="78"/>
      <c r="M19" s="169"/>
    </row>
    <row r="20" spans="1:13" ht="13.5" customHeight="1">
      <c r="A20" s="171"/>
      <c r="B20" s="167"/>
      <c r="C20" s="17"/>
      <c r="D20" s="172"/>
      <c r="E20" s="172"/>
      <c r="F20" s="172"/>
      <c r="G20" s="172"/>
      <c r="H20" s="172"/>
      <c r="I20" s="173"/>
      <c r="J20" s="109"/>
      <c r="K20" s="169"/>
      <c r="L20" s="78"/>
      <c r="M20" s="169"/>
    </row>
    <row r="21" spans="1:13" ht="13.5" customHeight="1">
      <c r="A21" s="171"/>
      <c r="B21" s="167"/>
      <c r="C21" s="28" t="s">
        <v>130</v>
      </c>
      <c r="D21" s="172" t="s">
        <v>142</v>
      </c>
      <c r="E21" s="172"/>
      <c r="F21" s="172"/>
      <c r="G21" s="172"/>
      <c r="H21" s="172"/>
      <c r="I21" s="173"/>
      <c r="J21" s="109"/>
      <c r="K21" s="169"/>
      <c r="L21" s="78"/>
      <c r="M21" s="169"/>
    </row>
    <row r="22" spans="1:13" ht="13.5" customHeight="1">
      <c r="A22" s="171"/>
      <c r="B22" s="167"/>
      <c r="C22" s="17"/>
      <c r="D22" s="172"/>
      <c r="E22" s="172"/>
      <c r="F22" s="172"/>
      <c r="G22" s="172"/>
      <c r="H22" s="172"/>
      <c r="I22" s="173"/>
      <c r="J22" s="109"/>
      <c r="K22" s="169"/>
      <c r="L22" s="78"/>
      <c r="M22" s="169"/>
    </row>
    <row r="23" spans="1:13" ht="13.5" customHeight="1">
      <c r="A23" s="171"/>
      <c r="B23" s="167"/>
      <c r="C23" s="28" t="s">
        <v>130</v>
      </c>
      <c r="D23" s="23" t="s">
        <v>143</v>
      </c>
      <c r="E23" s="53"/>
      <c r="F23" s="54"/>
      <c r="G23" s="54"/>
      <c r="H23" s="54"/>
      <c r="I23" s="53"/>
      <c r="J23" s="109"/>
      <c r="K23" s="169"/>
      <c r="L23" s="78"/>
      <c r="M23" s="169"/>
    </row>
    <row r="24" spans="1:13" ht="13.5" customHeight="1">
      <c r="A24" s="171"/>
      <c r="B24" s="167"/>
      <c r="C24" s="28" t="s">
        <v>130</v>
      </c>
      <c r="D24" s="23" t="s">
        <v>144</v>
      </c>
      <c r="E24" s="53"/>
      <c r="F24" s="54"/>
      <c r="G24" s="54"/>
      <c r="H24" s="54"/>
      <c r="I24" s="53"/>
      <c r="J24" s="109"/>
      <c r="K24" s="169"/>
      <c r="L24" s="78"/>
      <c r="M24" s="169"/>
    </row>
    <row r="25" spans="1:13" ht="13.5" customHeight="1">
      <c r="A25" s="171"/>
      <c r="B25" s="167"/>
      <c r="C25" s="28" t="s">
        <v>130</v>
      </c>
      <c r="D25" s="25" t="s">
        <v>145</v>
      </c>
      <c r="E25" s="53"/>
      <c r="F25" s="54"/>
      <c r="G25" s="54"/>
      <c r="H25" s="54"/>
      <c r="I25" s="53"/>
      <c r="J25" s="109"/>
      <c r="K25" s="169"/>
      <c r="L25" s="78"/>
      <c r="M25" s="169"/>
    </row>
    <row r="26" spans="1:13" ht="13.5" customHeight="1">
      <c r="A26" s="171"/>
      <c r="B26" s="167"/>
      <c r="C26" s="28" t="s">
        <v>130</v>
      </c>
      <c r="D26" s="25" t="s">
        <v>146</v>
      </c>
      <c r="E26" s="53"/>
      <c r="F26" s="54"/>
      <c r="G26" s="54"/>
      <c r="H26" s="54"/>
      <c r="I26" s="53"/>
      <c r="J26" s="109"/>
      <c r="K26" s="169"/>
      <c r="L26" s="78"/>
      <c r="M26" s="169"/>
    </row>
    <row r="27" spans="1:13" ht="13.5" customHeight="1">
      <c r="A27" s="171"/>
      <c r="B27" s="167"/>
      <c r="C27" s="28" t="s">
        <v>130</v>
      </c>
      <c r="D27" s="162" t="s">
        <v>147</v>
      </c>
      <c r="E27" s="162"/>
      <c r="F27" s="162"/>
      <c r="G27" s="162"/>
      <c r="H27" s="162"/>
      <c r="I27" s="162"/>
      <c r="J27" s="109"/>
      <c r="K27" s="169"/>
      <c r="L27" s="78"/>
      <c r="M27" s="169"/>
    </row>
    <row r="28" spans="1:13" ht="13.5" customHeight="1">
      <c r="A28" s="171"/>
      <c r="B28" s="167"/>
      <c r="C28" s="17"/>
      <c r="D28" s="162"/>
      <c r="E28" s="162"/>
      <c r="F28" s="162"/>
      <c r="G28" s="162"/>
      <c r="H28" s="162"/>
      <c r="I28" s="162"/>
      <c r="J28" s="109"/>
      <c r="K28" s="169"/>
      <c r="L28" s="78"/>
      <c r="M28" s="169"/>
    </row>
    <row r="29" spans="1:13" ht="13.5" customHeight="1">
      <c r="A29" s="171"/>
      <c r="B29" s="167"/>
      <c r="C29" s="28" t="s">
        <v>130</v>
      </c>
      <c r="D29" s="25" t="s">
        <v>148</v>
      </c>
      <c r="E29" s="53"/>
      <c r="F29" s="54"/>
      <c r="G29" s="54"/>
      <c r="H29" s="54"/>
      <c r="I29" s="53"/>
      <c r="J29" s="109"/>
      <c r="K29" s="169"/>
      <c r="L29" s="78"/>
      <c r="M29" s="169"/>
    </row>
    <row r="30" spans="1:13" ht="13.5" customHeight="1">
      <c r="A30" s="171"/>
      <c r="B30" s="167"/>
      <c r="C30" s="28" t="s">
        <v>130</v>
      </c>
      <c r="D30" s="162" t="s">
        <v>150</v>
      </c>
      <c r="E30" s="162"/>
      <c r="F30" s="162"/>
      <c r="G30" s="162"/>
      <c r="H30" s="162"/>
      <c r="I30" s="162"/>
      <c r="J30" s="109"/>
      <c r="K30" s="169"/>
      <c r="L30" s="78"/>
      <c r="M30" s="169"/>
    </row>
    <row r="31" spans="1:13" ht="13.5" customHeight="1">
      <c r="A31" s="171"/>
      <c r="B31" s="167"/>
      <c r="C31" s="17"/>
      <c r="D31" s="162"/>
      <c r="E31" s="162"/>
      <c r="F31" s="162"/>
      <c r="G31" s="162"/>
      <c r="H31" s="162"/>
      <c r="I31" s="162"/>
      <c r="J31" s="109"/>
      <c r="K31" s="169"/>
      <c r="L31" s="78"/>
      <c r="M31" s="169"/>
    </row>
    <row r="32" spans="1:13" ht="13.5" customHeight="1">
      <c r="A32" s="171"/>
      <c r="B32" s="167"/>
      <c r="C32" s="28" t="s">
        <v>130</v>
      </c>
      <c r="D32" s="25" t="s">
        <v>149</v>
      </c>
      <c r="E32" s="53"/>
      <c r="F32" s="54"/>
      <c r="G32" s="54"/>
      <c r="H32" s="54"/>
      <c r="I32" s="53"/>
      <c r="J32" s="109"/>
      <c r="K32" s="169"/>
      <c r="L32" s="78"/>
      <c r="M32" s="169"/>
    </row>
    <row r="33" spans="1:13" ht="13.5" customHeight="1">
      <c r="A33" s="171"/>
      <c r="B33" s="167"/>
      <c r="C33" s="46" t="s">
        <v>130</v>
      </c>
      <c r="D33" s="25" t="s">
        <v>151</v>
      </c>
      <c r="E33" s="53"/>
      <c r="F33" s="54"/>
      <c r="G33" s="54"/>
      <c r="H33" s="54"/>
      <c r="I33" s="53"/>
      <c r="J33" s="109"/>
      <c r="K33" s="169"/>
      <c r="L33" s="78"/>
      <c r="M33" s="169"/>
    </row>
    <row r="34" spans="1:13">
      <c r="A34" s="3" t="s">
        <v>0</v>
      </c>
      <c r="B34" s="3"/>
      <c r="C34" s="3"/>
      <c r="E34" s="3"/>
      <c r="F34" s="3"/>
      <c r="G34" s="3"/>
      <c r="H34" s="3"/>
      <c r="I34" s="3"/>
      <c r="J34" s="3"/>
      <c r="K34" s="32"/>
      <c r="L34" s="32"/>
      <c r="M34" s="16"/>
    </row>
    <row r="35" spans="1:13" ht="19.5">
      <c r="A35" s="3" t="s">
        <v>1</v>
      </c>
      <c r="B35" s="3"/>
      <c r="C35" s="3"/>
      <c r="E35" s="3"/>
      <c r="F35" s="3"/>
      <c r="G35" s="4" t="s">
        <v>16</v>
      </c>
      <c r="H35" s="3"/>
      <c r="I35" s="3"/>
      <c r="J35" s="3"/>
      <c r="K35" s="32"/>
      <c r="L35" s="32"/>
      <c r="M35" s="113" t="str">
        <f>M2</f>
        <v>（主任監督員）</v>
      </c>
    </row>
    <row r="36" spans="1:13" ht="19.5">
      <c r="A36" s="6" t="s">
        <v>2</v>
      </c>
      <c r="B36" s="6" t="s">
        <v>3</v>
      </c>
      <c r="C36" s="157" t="s">
        <v>4</v>
      </c>
      <c r="D36" s="158"/>
      <c r="E36" s="158"/>
      <c r="F36" s="159"/>
      <c r="G36" s="160" t="s">
        <v>6</v>
      </c>
      <c r="H36" s="161"/>
      <c r="I36" s="6" t="s">
        <v>8</v>
      </c>
      <c r="J36" s="71"/>
      <c r="K36" s="73" t="s">
        <v>9</v>
      </c>
      <c r="L36" s="72"/>
      <c r="M36" s="73" t="s">
        <v>10</v>
      </c>
    </row>
    <row r="37" spans="1:13" ht="13.5" customHeight="1">
      <c r="A37" s="164" t="s">
        <v>11</v>
      </c>
      <c r="B37" s="166" t="s">
        <v>13</v>
      </c>
      <c r="C37" s="52"/>
      <c r="D37" s="25"/>
      <c r="E37" s="3" t="s">
        <v>17</v>
      </c>
      <c r="F37" s="54"/>
      <c r="G37" s="54"/>
      <c r="H37" s="54"/>
      <c r="I37" s="53"/>
      <c r="J37" s="14"/>
      <c r="K37" s="168"/>
      <c r="L37" s="53"/>
      <c r="M37" s="168"/>
    </row>
    <row r="38" spans="1:13" ht="13.5" customHeight="1">
      <c r="A38" s="165"/>
      <c r="B38" s="167"/>
      <c r="C38" s="28" t="s">
        <v>130</v>
      </c>
      <c r="D38" s="162" t="s">
        <v>152</v>
      </c>
      <c r="E38" s="162"/>
      <c r="F38" s="162"/>
      <c r="G38" s="162"/>
      <c r="H38" s="162"/>
      <c r="I38" s="162"/>
      <c r="J38" s="52"/>
      <c r="K38" s="169"/>
      <c r="L38" s="52"/>
      <c r="M38" s="169"/>
    </row>
    <row r="39" spans="1:13" ht="13.5" customHeight="1">
      <c r="A39" s="165"/>
      <c r="B39" s="167"/>
      <c r="C39" s="28" t="s">
        <v>130</v>
      </c>
      <c r="D39" s="25" t="s">
        <v>153</v>
      </c>
      <c r="E39" s="29"/>
      <c r="F39" s="13"/>
      <c r="G39" s="13"/>
      <c r="H39" s="13"/>
      <c r="I39" s="29"/>
      <c r="J39" s="52"/>
      <c r="K39" s="169"/>
      <c r="L39" s="52"/>
      <c r="M39" s="169"/>
    </row>
    <row r="40" spans="1:13" ht="13.5" customHeight="1">
      <c r="A40" s="165"/>
      <c r="B40" s="167"/>
      <c r="C40" s="28" t="s">
        <v>130</v>
      </c>
      <c r="D40" s="25" t="s">
        <v>139</v>
      </c>
      <c r="E40" s="29"/>
      <c r="F40" s="13"/>
      <c r="G40" s="13"/>
      <c r="H40" s="13"/>
      <c r="I40" s="29"/>
      <c r="J40" s="52"/>
      <c r="K40" s="169"/>
      <c r="L40" s="52"/>
      <c r="M40" s="169"/>
    </row>
    <row r="41" spans="1:13" ht="13.5" customHeight="1">
      <c r="A41" s="165"/>
      <c r="B41" s="167"/>
      <c r="C41" s="28" t="s">
        <v>130</v>
      </c>
      <c r="D41" s="162" t="s">
        <v>133</v>
      </c>
      <c r="E41" s="162"/>
      <c r="F41" s="162"/>
      <c r="G41" s="162"/>
      <c r="H41" s="162"/>
      <c r="I41" s="162"/>
      <c r="J41" s="52"/>
      <c r="K41" s="169"/>
      <c r="L41" s="52"/>
      <c r="M41" s="169"/>
    </row>
    <row r="42" spans="1:13" ht="13.5" customHeight="1">
      <c r="A42" s="165"/>
      <c r="B42" s="167"/>
      <c r="C42" s="17"/>
      <c r="D42" s="162"/>
      <c r="E42" s="162"/>
      <c r="F42" s="162"/>
      <c r="G42" s="162"/>
      <c r="H42" s="162"/>
      <c r="I42" s="162"/>
      <c r="J42" s="52"/>
      <c r="K42" s="169"/>
      <c r="L42" s="52"/>
      <c r="M42" s="169"/>
    </row>
    <row r="43" spans="1:13" ht="13.5" customHeight="1">
      <c r="A43" s="165"/>
      <c r="B43" s="167"/>
      <c r="C43" s="28" t="s">
        <v>130</v>
      </c>
      <c r="D43" s="162" t="s">
        <v>134</v>
      </c>
      <c r="E43" s="162"/>
      <c r="F43" s="162"/>
      <c r="G43" s="162"/>
      <c r="H43" s="162"/>
      <c r="I43" s="162"/>
      <c r="J43" s="52"/>
      <c r="K43" s="169"/>
      <c r="L43" s="52"/>
      <c r="M43" s="169"/>
    </row>
    <row r="44" spans="1:13" ht="13.5" customHeight="1">
      <c r="A44" s="165"/>
      <c r="B44" s="167"/>
      <c r="C44" s="17"/>
      <c r="D44" s="162"/>
      <c r="E44" s="162"/>
      <c r="F44" s="162"/>
      <c r="G44" s="162"/>
      <c r="H44" s="162"/>
      <c r="I44" s="162"/>
      <c r="J44" s="52"/>
      <c r="K44" s="169"/>
      <c r="L44" s="52"/>
      <c r="M44" s="169"/>
    </row>
    <row r="45" spans="1:13" ht="13.5" customHeight="1">
      <c r="A45" s="165"/>
      <c r="B45" s="167"/>
      <c r="C45" s="28" t="s">
        <v>130</v>
      </c>
      <c r="D45" s="162" t="s">
        <v>154</v>
      </c>
      <c r="E45" s="162"/>
      <c r="F45" s="162"/>
      <c r="G45" s="162"/>
      <c r="H45" s="162"/>
      <c r="I45" s="162"/>
      <c r="J45" s="52"/>
      <c r="K45" s="169"/>
      <c r="L45" s="52"/>
      <c r="M45" s="169"/>
    </row>
    <row r="46" spans="1:13" ht="13.5" customHeight="1">
      <c r="A46" s="165"/>
      <c r="B46" s="167"/>
      <c r="C46" s="17"/>
      <c r="D46" s="162"/>
      <c r="E46" s="162"/>
      <c r="F46" s="162"/>
      <c r="G46" s="162"/>
      <c r="H46" s="162"/>
      <c r="I46" s="162"/>
      <c r="J46" s="52"/>
      <c r="K46" s="169"/>
      <c r="L46" s="52"/>
      <c r="M46" s="169"/>
    </row>
    <row r="47" spans="1:13" ht="13.5" customHeight="1">
      <c r="A47" s="165"/>
      <c r="B47" s="167"/>
      <c r="C47" s="28" t="s">
        <v>130</v>
      </c>
      <c r="D47" s="162" t="s">
        <v>155</v>
      </c>
      <c r="E47" s="162"/>
      <c r="F47" s="162"/>
      <c r="G47" s="162"/>
      <c r="H47" s="162"/>
      <c r="I47" s="162"/>
      <c r="J47" s="52"/>
      <c r="K47" s="169"/>
      <c r="L47" s="52"/>
      <c r="M47" s="169"/>
    </row>
    <row r="48" spans="1:13" ht="13.5" customHeight="1">
      <c r="A48" s="165"/>
      <c r="B48" s="167"/>
      <c r="C48" s="17"/>
      <c r="D48" s="162"/>
      <c r="E48" s="162"/>
      <c r="F48" s="162"/>
      <c r="G48" s="162"/>
      <c r="H48" s="162"/>
      <c r="I48" s="162"/>
      <c r="J48" s="52"/>
      <c r="K48" s="169"/>
      <c r="L48" s="52"/>
      <c r="M48" s="169"/>
    </row>
    <row r="49" spans="1:13" ht="13.5" customHeight="1">
      <c r="A49" s="165"/>
      <c r="B49" s="167"/>
      <c r="C49" s="28" t="s">
        <v>130</v>
      </c>
      <c r="D49" s="25" t="s">
        <v>156</v>
      </c>
      <c r="E49" s="29"/>
      <c r="F49" s="13"/>
      <c r="G49" s="13"/>
      <c r="H49" s="13"/>
      <c r="I49" s="29"/>
      <c r="J49" s="52"/>
      <c r="K49" s="169"/>
      <c r="L49" s="52"/>
      <c r="M49" s="169"/>
    </row>
    <row r="50" spans="1:13" ht="13.5" customHeight="1">
      <c r="A50" s="165"/>
      <c r="B50" s="167"/>
      <c r="C50" s="28" t="s">
        <v>130</v>
      </c>
      <c r="D50" s="25" t="s">
        <v>157</v>
      </c>
      <c r="E50" s="29"/>
      <c r="F50" s="13"/>
      <c r="G50" s="13"/>
      <c r="H50" s="13"/>
      <c r="I50" s="29"/>
      <c r="J50" s="52"/>
      <c r="K50" s="169"/>
      <c r="L50" s="52"/>
      <c r="M50" s="169"/>
    </row>
    <row r="51" spans="1:13" ht="13.5" customHeight="1">
      <c r="A51" s="171" t="s">
        <v>12</v>
      </c>
      <c r="B51" s="167"/>
      <c r="C51" s="28" t="s">
        <v>130</v>
      </c>
      <c r="D51" s="162" t="s">
        <v>158</v>
      </c>
      <c r="E51" s="162"/>
      <c r="F51" s="162"/>
      <c r="G51" s="162"/>
      <c r="H51" s="162"/>
      <c r="I51" s="162"/>
      <c r="J51" s="109"/>
      <c r="K51" s="169"/>
      <c r="L51" s="78"/>
      <c r="M51" s="169"/>
    </row>
    <row r="52" spans="1:13" ht="13.5" customHeight="1">
      <c r="A52" s="171"/>
      <c r="B52" s="167"/>
      <c r="C52" s="17"/>
      <c r="D52" s="162"/>
      <c r="E52" s="162"/>
      <c r="F52" s="162"/>
      <c r="G52" s="162"/>
      <c r="H52" s="162"/>
      <c r="I52" s="162"/>
      <c r="J52" s="109"/>
      <c r="K52" s="169"/>
      <c r="L52" s="78"/>
      <c r="M52" s="169"/>
    </row>
    <row r="53" spans="1:13" ht="13.5" customHeight="1">
      <c r="A53" s="171"/>
      <c r="B53" s="167"/>
      <c r="C53" s="28" t="s">
        <v>130</v>
      </c>
      <c r="D53" s="25" t="s">
        <v>159</v>
      </c>
      <c r="E53" s="53"/>
      <c r="F53" s="54"/>
      <c r="G53" s="54"/>
      <c r="H53" s="54"/>
      <c r="I53" s="53"/>
      <c r="J53" s="109"/>
      <c r="K53" s="169"/>
      <c r="L53" s="78"/>
      <c r="M53" s="169"/>
    </row>
    <row r="54" spans="1:13" ht="13.5" customHeight="1">
      <c r="A54" s="171"/>
      <c r="B54" s="167"/>
      <c r="C54" s="28" t="s">
        <v>130</v>
      </c>
      <c r="D54" s="25" t="s">
        <v>160</v>
      </c>
      <c r="E54" s="53"/>
      <c r="F54" s="54"/>
      <c r="G54" s="54"/>
      <c r="H54" s="54"/>
      <c r="I54" s="53"/>
      <c r="J54" s="109"/>
      <c r="K54" s="169"/>
      <c r="L54" s="78"/>
      <c r="M54" s="169"/>
    </row>
    <row r="55" spans="1:13" ht="13.5" customHeight="1">
      <c r="A55" s="171"/>
      <c r="B55" s="167"/>
      <c r="C55" s="28" t="s">
        <v>130</v>
      </c>
      <c r="D55" s="25" t="s">
        <v>161</v>
      </c>
      <c r="E55" s="53"/>
      <c r="F55" s="54"/>
      <c r="G55" s="54"/>
      <c r="H55" s="54"/>
      <c r="I55" s="53"/>
      <c r="J55" s="109"/>
      <c r="K55" s="169"/>
      <c r="L55" s="78"/>
      <c r="M55" s="169"/>
    </row>
    <row r="56" spans="1:13" ht="13.5" customHeight="1">
      <c r="A56" s="171"/>
      <c r="B56" s="167"/>
      <c r="C56" s="28" t="s">
        <v>130</v>
      </c>
      <c r="D56" s="25" t="s">
        <v>162</v>
      </c>
      <c r="E56" s="53"/>
      <c r="F56" s="54"/>
      <c r="G56" s="54"/>
      <c r="H56" s="54"/>
      <c r="I56" s="53"/>
      <c r="J56" s="109"/>
      <c r="K56" s="169"/>
      <c r="L56" s="78"/>
      <c r="M56" s="169"/>
    </row>
    <row r="57" spans="1:13" ht="13.5" customHeight="1">
      <c r="A57" s="171"/>
      <c r="B57" s="167"/>
      <c r="C57" s="28" t="s">
        <v>130</v>
      </c>
      <c r="D57" s="162" t="s">
        <v>163</v>
      </c>
      <c r="E57" s="162"/>
      <c r="F57" s="162"/>
      <c r="G57" s="162"/>
      <c r="H57" s="162"/>
      <c r="I57" s="162"/>
      <c r="J57" s="109"/>
      <c r="K57" s="169"/>
      <c r="L57" s="78"/>
      <c r="M57" s="169"/>
    </row>
    <row r="58" spans="1:13" ht="13.5" customHeight="1">
      <c r="A58" s="171"/>
      <c r="B58" s="167"/>
      <c r="C58" s="17"/>
      <c r="D58" s="162"/>
      <c r="E58" s="162"/>
      <c r="F58" s="162"/>
      <c r="G58" s="162"/>
      <c r="H58" s="162"/>
      <c r="I58" s="162"/>
      <c r="J58" s="109"/>
      <c r="K58" s="169"/>
      <c r="L58" s="78"/>
      <c r="M58" s="169"/>
    </row>
    <row r="59" spans="1:13" ht="13.5" customHeight="1">
      <c r="A59" s="171"/>
      <c r="B59" s="167"/>
      <c r="C59" s="28" t="s">
        <v>130</v>
      </c>
      <c r="D59" s="25" t="s">
        <v>164</v>
      </c>
      <c r="E59" s="53"/>
      <c r="F59" s="54"/>
      <c r="G59" s="54"/>
      <c r="H59" s="54"/>
      <c r="I59" s="53"/>
      <c r="J59" s="109"/>
      <c r="K59" s="169"/>
      <c r="L59" s="78"/>
      <c r="M59" s="169"/>
    </row>
    <row r="60" spans="1:13" ht="13.5" customHeight="1">
      <c r="A60" s="171"/>
      <c r="B60" s="167"/>
      <c r="C60" s="28" t="s">
        <v>130</v>
      </c>
      <c r="D60" s="162" t="s">
        <v>165</v>
      </c>
      <c r="E60" s="162"/>
      <c r="F60" s="162"/>
      <c r="G60" s="162"/>
      <c r="H60" s="162"/>
      <c r="I60" s="162"/>
      <c r="J60" s="109"/>
      <c r="K60" s="169"/>
      <c r="L60" s="78"/>
      <c r="M60" s="169"/>
    </row>
    <row r="61" spans="1:13" ht="13.5" customHeight="1">
      <c r="A61" s="171"/>
      <c r="B61" s="167"/>
      <c r="C61" s="17"/>
      <c r="D61" s="162"/>
      <c r="E61" s="162"/>
      <c r="F61" s="162"/>
      <c r="G61" s="162"/>
      <c r="H61" s="162"/>
      <c r="I61" s="162"/>
      <c r="J61" s="109"/>
      <c r="K61" s="169"/>
      <c r="L61" s="78"/>
      <c r="M61" s="169"/>
    </row>
    <row r="62" spans="1:13" ht="13.5" customHeight="1">
      <c r="A62" s="171"/>
      <c r="B62" s="167"/>
      <c r="C62" s="28" t="s">
        <v>130</v>
      </c>
      <c r="D62" s="162" t="s">
        <v>166</v>
      </c>
      <c r="E62" s="162"/>
      <c r="F62" s="162"/>
      <c r="G62" s="162"/>
      <c r="H62" s="162"/>
      <c r="I62" s="162"/>
      <c r="J62" s="109"/>
      <c r="K62" s="169"/>
      <c r="L62" s="78"/>
      <c r="M62" s="169"/>
    </row>
    <row r="63" spans="1:13" ht="13.5" customHeight="1">
      <c r="A63" s="171"/>
      <c r="B63" s="167"/>
      <c r="C63" s="17"/>
      <c r="D63" s="162"/>
      <c r="E63" s="162"/>
      <c r="F63" s="162"/>
      <c r="G63" s="162"/>
      <c r="H63" s="162"/>
      <c r="I63" s="162"/>
      <c r="J63" s="109"/>
      <c r="K63" s="169"/>
      <c r="L63" s="78"/>
      <c r="M63" s="169"/>
    </row>
    <row r="64" spans="1:13" ht="13.5" customHeight="1">
      <c r="A64" s="171"/>
      <c r="B64" s="167"/>
      <c r="C64" s="28" t="s">
        <v>130</v>
      </c>
      <c r="D64" s="25" t="s">
        <v>167</v>
      </c>
      <c r="E64" s="53"/>
      <c r="F64" s="54"/>
      <c r="G64" s="54"/>
      <c r="H64" s="54"/>
      <c r="I64" s="53"/>
      <c r="J64" s="109"/>
      <c r="K64" s="169"/>
      <c r="L64" s="78"/>
      <c r="M64" s="169"/>
    </row>
    <row r="65" spans="1:91" ht="13.5" customHeight="1">
      <c r="A65" s="171"/>
      <c r="B65" s="167"/>
      <c r="C65" s="28" t="s">
        <v>130</v>
      </c>
      <c r="D65" s="25" t="s">
        <v>168</v>
      </c>
      <c r="E65" s="53"/>
      <c r="F65" s="54"/>
      <c r="G65" s="54"/>
      <c r="H65" s="54"/>
      <c r="I65" s="53"/>
      <c r="J65" s="109"/>
      <c r="K65" s="169"/>
      <c r="L65" s="78"/>
      <c r="M65" s="169"/>
    </row>
    <row r="66" spans="1:91" ht="13.5" customHeight="1">
      <c r="A66" s="171"/>
      <c r="B66" s="167"/>
      <c r="C66" s="28" t="s">
        <v>130</v>
      </c>
      <c r="D66" s="25" t="s">
        <v>169</v>
      </c>
      <c r="E66" s="53"/>
      <c r="F66" s="54"/>
      <c r="G66" s="54"/>
      <c r="H66" s="54"/>
      <c r="I66" s="53"/>
      <c r="J66" s="109"/>
      <c r="K66" s="169"/>
      <c r="L66" s="78"/>
      <c r="M66" s="169"/>
    </row>
    <row r="67" spans="1:91" ht="13.5" customHeight="1">
      <c r="A67" s="174"/>
      <c r="B67" s="175"/>
      <c r="C67" s="46" t="s">
        <v>130</v>
      </c>
      <c r="D67" s="27" t="s">
        <v>170</v>
      </c>
      <c r="E67" s="57"/>
      <c r="F67" s="57"/>
      <c r="G67" s="57"/>
      <c r="H67" s="57"/>
      <c r="I67" s="57"/>
      <c r="J67" s="58"/>
      <c r="K67" s="170"/>
      <c r="L67" s="58"/>
      <c r="M67" s="170"/>
    </row>
    <row r="68" spans="1:91">
      <c r="A68" s="3" t="s">
        <v>0</v>
      </c>
      <c r="B68" s="3"/>
      <c r="C68" s="32"/>
      <c r="D68" s="41"/>
      <c r="E68" s="3"/>
      <c r="F68" s="3"/>
      <c r="G68" s="3"/>
      <c r="H68" s="3"/>
      <c r="I68" s="3"/>
      <c r="J68" s="3"/>
      <c r="K68" s="32"/>
      <c r="L68" s="32"/>
      <c r="M68" s="16"/>
    </row>
    <row r="69" spans="1:91" ht="19.5">
      <c r="A69" s="3" t="s">
        <v>1</v>
      </c>
      <c r="B69" s="3"/>
      <c r="C69" s="32"/>
      <c r="D69" s="41"/>
      <c r="E69" s="3"/>
      <c r="F69" s="3"/>
      <c r="G69" s="4" t="s">
        <v>16</v>
      </c>
      <c r="H69" s="3"/>
      <c r="I69" s="3"/>
      <c r="J69" s="3"/>
      <c r="K69" s="32"/>
      <c r="L69" s="32"/>
      <c r="M69" s="113" t="str">
        <f>M35</f>
        <v>（主任監督員）</v>
      </c>
    </row>
    <row r="70" spans="1:91" ht="19.5">
      <c r="A70" s="6" t="s">
        <v>2</v>
      </c>
      <c r="B70" s="6" t="s">
        <v>3</v>
      </c>
      <c r="C70" s="157" t="s">
        <v>4</v>
      </c>
      <c r="D70" s="158"/>
      <c r="E70" s="158"/>
      <c r="F70" s="159"/>
      <c r="G70" s="160" t="s">
        <v>6</v>
      </c>
      <c r="H70" s="161"/>
      <c r="I70" s="6" t="s">
        <v>8</v>
      </c>
      <c r="J70" s="71"/>
      <c r="K70" s="73" t="s">
        <v>9</v>
      </c>
      <c r="L70" s="72"/>
      <c r="M70" s="73" t="s">
        <v>10</v>
      </c>
    </row>
    <row r="71" spans="1:91" ht="13.5" customHeight="1">
      <c r="A71" s="164" t="s">
        <v>11</v>
      </c>
      <c r="B71" s="166" t="s">
        <v>13</v>
      </c>
      <c r="C71" s="28" t="s">
        <v>130</v>
      </c>
      <c r="D71" s="176" t="s">
        <v>171</v>
      </c>
      <c r="E71" s="176"/>
      <c r="F71" s="176"/>
      <c r="G71" s="176"/>
      <c r="H71" s="176"/>
      <c r="I71" s="176"/>
      <c r="J71" s="55"/>
      <c r="K71" s="168"/>
      <c r="L71" s="55"/>
      <c r="M71" s="168"/>
    </row>
    <row r="72" spans="1:91" ht="13.5" customHeight="1">
      <c r="A72" s="165"/>
      <c r="B72" s="167"/>
      <c r="C72" s="28" t="s">
        <v>130</v>
      </c>
      <c r="D72" s="25" t="s">
        <v>172</v>
      </c>
      <c r="E72" s="29"/>
      <c r="F72" s="13"/>
      <c r="G72" s="13"/>
      <c r="H72" s="13"/>
      <c r="I72" s="29"/>
      <c r="J72" s="52"/>
      <c r="K72" s="169"/>
      <c r="L72" s="52"/>
      <c r="M72" s="169"/>
    </row>
    <row r="73" spans="1:91" ht="13.5" customHeight="1">
      <c r="A73" s="165"/>
      <c r="B73" s="167"/>
      <c r="C73" s="28" t="s">
        <v>130</v>
      </c>
      <c r="D73" s="25" t="s">
        <v>148</v>
      </c>
      <c r="E73" s="53"/>
      <c r="F73" s="54"/>
      <c r="G73" s="54"/>
      <c r="H73" s="54"/>
      <c r="I73" s="53"/>
      <c r="J73" s="109"/>
      <c r="K73" s="169"/>
      <c r="L73" s="78"/>
      <c r="M73" s="169"/>
    </row>
    <row r="74" spans="1:91">
      <c r="A74" s="165"/>
      <c r="B74" s="167"/>
      <c r="C74" s="52"/>
      <c r="D74" s="25"/>
      <c r="E74" s="3" t="s">
        <v>18</v>
      </c>
      <c r="F74" s="53"/>
      <c r="G74" s="53"/>
      <c r="H74" s="53"/>
      <c r="I74" s="53"/>
      <c r="J74" s="53"/>
      <c r="K74" s="169"/>
      <c r="L74" s="53"/>
      <c r="M74" s="169"/>
    </row>
    <row r="75" spans="1:91" ht="13.5" customHeight="1">
      <c r="A75" s="165"/>
      <c r="B75" s="167"/>
      <c r="C75" s="28" t="s">
        <v>130</v>
      </c>
      <c r="D75" s="25" t="s">
        <v>174</v>
      </c>
      <c r="E75" s="44"/>
      <c r="F75" s="13"/>
      <c r="G75" s="13"/>
      <c r="H75" s="13"/>
      <c r="I75" s="29"/>
      <c r="J75" s="52"/>
      <c r="K75" s="169"/>
      <c r="L75" s="52"/>
      <c r="M75" s="169"/>
    </row>
    <row r="76" spans="1:91" ht="13.5" customHeight="1">
      <c r="A76" s="165"/>
      <c r="B76" s="167"/>
      <c r="C76" s="28" t="s">
        <v>130</v>
      </c>
      <c r="D76" s="25" t="s">
        <v>175</v>
      </c>
      <c r="E76" s="29"/>
      <c r="F76" s="13"/>
      <c r="G76" s="13"/>
      <c r="H76" s="13"/>
      <c r="I76" s="29"/>
      <c r="J76" s="52"/>
      <c r="K76" s="169"/>
      <c r="L76" s="52"/>
      <c r="M76" s="169"/>
    </row>
    <row r="77" spans="1:91" ht="13.5" customHeight="1">
      <c r="A77" s="165"/>
      <c r="B77" s="167"/>
      <c r="C77" s="28" t="s">
        <v>130</v>
      </c>
      <c r="D77" s="25" t="s">
        <v>173</v>
      </c>
      <c r="E77" s="29"/>
      <c r="F77" s="13"/>
      <c r="G77" s="13"/>
      <c r="H77" s="13"/>
      <c r="I77" s="29"/>
      <c r="J77" s="52"/>
      <c r="K77" s="169"/>
      <c r="L77" s="52"/>
      <c r="M77" s="169"/>
    </row>
    <row r="78" spans="1:91" ht="13.5" customHeight="1">
      <c r="A78" s="165"/>
      <c r="B78" s="167"/>
      <c r="C78" s="28" t="s">
        <v>130</v>
      </c>
      <c r="D78" s="25" t="s">
        <v>139</v>
      </c>
      <c r="E78" s="29"/>
      <c r="F78" s="13"/>
      <c r="G78" s="13"/>
      <c r="H78" s="13"/>
      <c r="I78" s="29"/>
      <c r="J78" s="52"/>
      <c r="K78" s="169"/>
      <c r="L78" s="52"/>
      <c r="M78" s="169"/>
      <c r="CM78" s="2" t="s">
        <v>63</v>
      </c>
    </row>
    <row r="79" spans="1:91" ht="13.5" customHeight="1">
      <c r="A79" s="165"/>
      <c r="B79" s="167"/>
      <c r="C79" s="28" t="s">
        <v>130</v>
      </c>
      <c r="D79" s="162" t="s">
        <v>176</v>
      </c>
      <c r="E79" s="162"/>
      <c r="F79" s="162"/>
      <c r="G79" s="162"/>
      <c r="H79" s="162"/>
      <c r="I79" s="162"/>
      <c r="J79" s="52"/>
      <c r="K79" s="169"/>
      <c r="L79" s="52"/>
      <c r="M79" s="169"/>
    </row>
    <row r="80" spans="1:91" ht="13.5" customHeight="1">
      <c r="A80" s="165"/>
      <c r="B80" s="167"/>
      <c r="C80" s="17"/>
      <c r="D80" s="162"/>
      <c r="E80" s="162"/>
      <c r="F80" s="162"/>
      <c r="G80" s="162"/>
      <c r="H80" s="162"/>
      <c r="I80" s="162"/>
      <c r="J80" s="52"/>
      <c r="K80" s="169"/>
      <c r="L80" s="52"/>
      <c r="M80" s="169"/>
    </row>
    <row r="81" spans="1:13" ht="13.5" customHeight="1">
      <c r="A81" s="165"/>
      <c r="B81" s="167"/>
      <c r="C81" s="28" t="s">
        <v>130</v>
      </c>
      <c r="D81" s="162" t="s">
        <v>177</v>
      </c>
      <c r="E81" s="162"/>
      <c r="F81" s="162"/>
      <c r="G81" s="162"/>
      <c r="H81" s="162"/>
      <c r="I81" s="162"/>
      <c r="J81" s="52"/>
      <c r="K81" s="169"/>
      <c r="L81" s="52"/>
      <c r="M81" s="169"/>
    </row>
    <row r="82" spans="1:13" ht="13.5" customHeight="1">
      <c r="A82" s="74"/>
      <c r="B82" s="167"/>
      <c r="C82" s="17"/>
      <c r="D82" s="162"/>
      <c r="E82" s="162"/>
      <c r="F82" s="162"/>
      <c r="G82" s="162"/>
      <c r="H82" s="162"/>
      <c r="I82" s="162"/>
      <c r="J82" s="52"/>
      <c r="K82" s="169"/>
      <c r="L82" s="52"/>
      <c r="M82" s="169"/>
    </row>
    <row r="83" spans="1:13" ht="13.5" customHeight="1">
      <c r="A83" s="171" t="s">
        <v>12</v>
      </c>
      <c r="B83" s="167"/>
      <c r="C83" s="28" t="s">
        <v>130</v>
      </c>
      <c r="D83" s="162" t="s">
        <v>178</v>
      </c>
      <c r="E83" s="162"/>
      <c r="F83" s="162"/>
      <c r="G83" s="162"/>
      <c r="H83" s="162"/>
      <c r="I83" s="162"/>
      <c r="J83" s="52"/>
      <c r="K83" s="169"/>
      <c r="L83" s="52"/>
      <c r="M83" s="169"/>
    </row>
    <row r="84" spans="1:13" ht="13.5" customHeight="1">
      <c r="A84" s="171"/>
      <c r="B84" s="167"/>
      <c r="C84" s="17"/>
      <c r="D84" s="162"/>
      <c r="E84" s="162"/>
      <c r="F84" s="162"/>
      <c r="G84" s="162"/>
      <c r="H84" s="162"/>
      <c r="I84" s="162"/>
      <c r="J84" s="52"/>
      <c r="K84" s="169"/>
      <c r="L84" s="52"/>
      <c r="M84" s="169"/>
    </row>
    <row r="85" spans="1:13" ht="13.5" customHeight="1">
      <c r="A85" s="171"/>
      <c r="B85" s="167"/>
      <c r="C85" s="28" t="s">
        <v>130</v>
      </c>
      <c r="D85" s="25" t="s">
        <v>179</v>
      </c>
      <c r="E85" s="29"/>
      <c r="F85" s="13"/>
      <c r="G85" s="13"/>
      <c r="H85" s="13"/>
      <c r="I85" s="29"/>
      <c r="J85" s="52"/>
      <c r="K85" s="169"/>
      <c r="L85" s="52"/>
      <c r="M85" s="169"/>
    </row>
    <row r="86" spans="1:13" ht="13.5" customHeight="1">
      <c r="A86" s="171"/>
      <c r="B86" s="167"/>
      <c r="C86" s="28" t="s">
        <v>130</v>
      </c>
      <c r="D86" s="25" t="s">
        <v>180</v>
      </c>
      <c r="E86" s="29"/>
      <c r="F86" s="13"/>
      <c r="G86" s="13"/>
      <c r="H86" s="13"/>
      <c r="I86" s="29"/>
      <c r="J86" s="52"/>
      <c r="K86" s="169"/>
      <c r="L86" s="52"/>
      <c r="M86" s="169"/>
    </row>
    <row r="87" spans="1:13" ht="13.5" customHeight="1">
      <c r="A87" s="171"/>
      <c r="B87" s="167"/>
      <c r="C87" s="28" t="s">
        <v>130</v>
      </c>
      <c r="D87" s="25" t="s">
        <v>181</v>
      </c>
      <c r="E87" s="29"/>
      <c r="F87" s="13"/>
      <c r="G87" s="13"/>
      <c r="H87" s="13"/>
      <c r="I87" s="29"/>
      <c r="J87" s="52"/>
      <c r="K87" s="169"/>
      <c r="L87" s="52"/>
      <c r="M87" s="169"/>
    </row>
    <row r="88" spans="1:13" ht="13.5" customHeight="1">
      <c r="A88" s="171"/>
      <c r="B88" s="167"/>
      <c r="C88" s="28" t="s">
        <v>130</v>
      </c>
      <c r="D88" s="25" t="s">
        <v>182</v>
      </c>
      <c r="E88" s="29"/>
      <c r="F88" s="13"/>
      <c r="G88" s="13"/>
      <c r="H88" s="13"/>
      <c r="I88" s="29"/>
      <c r="J88" s="52"/>
      <c r="K88" s="169"/>
      <c r="L88" s="52"/>
      <c r="M88" s="169"/>
    </row>
    <row r="89" spans="1:13" ht="13.5" customHeight="1">
      <c r="A89" s="171"/>
      <c r="B89" s="167"/>
      <c r="C89" s="28" t="s">
        <v>130</v>
      </c>
      <c r="D89" s="25" t="s">
        <v>183</v>
      </c>
      <c r="E89" s="29"/>
      <c r="F89" s="13"/>
      <c r="G89" s="13"/>
      <c r="H89" s="13"/>
      <c r="I89" s="29"/>
      <c r="J89" s="52"/>
      <c r="K89" s="169"/>
      <c r="L89" s="52"/>
      <c r="M89" s="169"/>
    </row>
    <row r="90" spans="1:13" ht="13.5" customHeight="1">
      <c r="A90" s="171"/>
      <c r="B90" s="167"/>
      <c r="C90" s="28" t="s">
        <v>130</v>
      </c>
      <c r="D90" s="25" t="s">
        <v>184</v>
      </c>
      <c r="E90" s="29"/>
      <c r="F90" s="13"/>
      <c r="G90" s="13"/>
      <c r="H90" s="13"/>
      <c r="I90" s="29"/>
      <c r="J90" s="52"/>
      <c r="K90" s="169"/>
      <c r="L90" s="52"/>
      <c r="M90" s="169"/>
    </row>
    <row r="91" spans="1:13" ht="13.5" customHeight="1">
      <c r="A91" s="171"/>
      <c r="B91" s="167"/>
      <c r="C91" s="28" t="s">
        <v>130</v>
      </c>
      <c r="D91" s="25" t="s">
        <v>185</v>
      </c>
      <c r="E91" s="29"/>
      <c r="F91" s="13"/>
      <c r="G91" s="13"/>
      <c r="H91" s="13"/>
      <c r="I91" s="29"/>
      <c r="J91" s="52"/>
      <c r="K91" s="169"/>
      <c r="L91" s="52"/>
      <c r="M91" s="169"/>
    </row>
    <row r="92" spans="1:13" ht="13.5" customHeight="1">
      <c r="A92" s="171"/>
      <c r="B92" s="167"/>
      <c r="C92" s="28" t="s">
        <v>130</v>
      </c>
      <c r="D92" s="25" t="s">
        <v>186</v>
      </c>
      <c r="E92" s="29"/>
      <c r="F92" s="13"/>
      <c r="G92" s="13"/>
      <c r="H92" s="13"/>
      <c r="I92" s="29"/>
      <c r="J92" s="52"/>
      <c r="K92" s="169"/>
      <c r="L92" s="52"/>
      <c r="M92" s="169"/>
    </row>
    <row r="93" spans="1:13" ht="13.5" customHeight="1">
      <c r="A93" s="171"/>
      <c r="B93" s="167"/>
      <c r="C93" s="28" t="s">
        <v>130</v>
      </c>
      <c r="D93" s="25" t="s">
        <v>187</v>
      </c>
      <c r="E93" s="29"/>
      <c r="F93" s="13"/>
      <c r="G93" s="13"/>
      <c r="H93" s="13"/>
      <c r="I93" s="29"/>
      <c r="J93" s="52"/>
      <c r="K93" s="169"/>
      <c r="L93" s="52"/>
      <c r="M93" s="169"/>
    </row>
    <row r="94" spans="1:13" ht="13.5" customHeight="1">
      <c r="A94" s="171"/>
      <c r="B94" s="167"/>
      <c r="C94" s="28" t="s">
        <v>130</v>
      </c>
      <c r="D94" s="25" t="s">
        <v>188</v>
      </c>
      <c r="E94" s="29"/>
      <c r="F94" s="13"/>
      <c r="G94" s="13"/>
      <c r="H94" s="13"/>
      <c r="I94" s="29"/>
      <c r="J94" s="52"/>
      <c r="K94" s="169"/>
      <c r="L94" s="52"/>
      <c r="M94" s="169"/>
    </row>
    <row r="95" spans="1:13" ht="13.5" customHeight="1">
      <c r="A95" s="171"/>
      <c r="B95" s="167"/>
      <c r="C95" s="28" t="s">
        <v>130</v>
      </c>
      <c r="D95" s="162" t="s">
        <v>147</v>
      </c>
      <c r="E95" s="162"/>
      <c r="F95" s="162"/>
      <c r="G95" s="162"/>
      <c r="H95" s="162"/>
      <c r="I95" s="162"/>
      <c r="J95" s="52"/>
      <c r="K95" s="169"/>
      <c r="L95" s="52"/>
      <c r="M95" s="169"/>
    </row>
    <row r="96" spans="1:13" ht="13.5" customHeight="1">
      <c r="A96" s="171"/>
      <c r="B96" s="167"/>
      <c r="C96" s="17"/>
      <c r="D96" s="162"/>
      <c r="E96" s="162"/>
      <c r="F96" s="162"/>
      <c r="G96" s="162"/>
      <c r="H96" s="162"/>
      <c r="I96" s="162"/>
      <c r="J96" s="52"/>
      <c r="K96" s="169"/>
      <c r="L96" s="52"/>
      <c r="M96" s="169"/>
    </row>
    <row r="97" spans="1:24" ht="13.5" customHeight="1">
      <c r="A97" s="171"/>
      <c r="B97" s="167"/>
      <c r="C97" s="28" t="s">
        <v>130</v>
      </c>
      <c r="D97" s="25" t="s">
        <v>148</v>
      </c>
      <c r="E97" s="29"/>
      <c r="F97" s="13"/>
      <c r="G97" s="13"/>
      <c r="H97" s="13"/>
      <c r="I97" s="29"/>
      <c r="J97" s="52"/>
      <c r="K97" s="169"/>
      <c r="L97" s="52"/>
      <c r="M97" s="169"/>
    </row>
    <row r="98" spans="1:24" ht="13.5" customHeight="1">
      <c r="A98" s="174"/>
      <c r="B98" s="175"/>
      <c r="C98" s="46" t="s">
        <v>130</v>
      </c>
      <c r="D98" s="27" t="s">
        <v>189</v>
      </c>
      <c r="E98" s="45"/>
      <c r="F98" s="45"/>
      <c r="G98" s="45"/>
      <c r="H98" s="45"/>
      <c r="I98" s="45"/>
      <c r="J98" s="56"/>
      <c r="K98" s="170"/>
      <c r="L98" s="56"/>
      <c r="M98" s="170"/>
    </row>
    <row r="99" spans="1:24">
      <c r="A99" s="3" t="s">
        <v>0</v>
      </c>
      <c r="B99" s="3"/>
      <c r="C99" s="32"/>
      <c r="D99" s="41"/>
      <c r="E99" s="3"/>
      <c r="F99" s="3"/>
      <c r="G99" s="3"/>
      <c r="H99" s="3"/>
      <c r="I99" s="3"/>
      <c r="J99" s="3"/>
      <c r="K99" s="32"/>
      <c r="L99" s="32"/>
      <c r="M99" s="16"/>
    </row>
    <row r="100" spans="1:24" ht="19.5">
      <c r="A100" s="3" t="s">
        <v>1</v>
      </c>
      <c r="B100" s="3"/>
      <c r="C100" s="32"/>
      <c r="D100" s="41"/>
      <c r="E100" s="3"/>
      <c r="F100" s="3"/>
      <c r="G100" s="4" t="s">
        <v>16</v>
      </c>
      <c r="H100" s="3"/>
      <c r="I100" s="3"/>
      <c r="J100" s="3"/>
      <c r="K100" s="32"/>
      <c r="L100" s="32"/>
      <c r="M100" s="113" t="str">
        <f>M69</f>
        <v>（主任監督員）</v>
      </c>
    </row>
    <row r="101" spans="1:24" ht="19.5">
      <c r="A101" s="6" t="s">
        <v>2</v>
      </c>
      <c r="B101" s="6" t="s">
        <v>3</v>
      </c>
      <c r="C101" s="157" t="s">
        <v>4</v>
      </c>
      <c r="D101" s="158"/>
      <c r="E101" s="158"/>
      <c r="F101" s="159"/>
      <c r="G101" s="160" t="s">
        <v>6</v>
      </c>
      <c r="H101" s="161"/>
      <c r="I101" s="6" t="s">
        <v>8</v>
      </c>
      <c r="J101" s="71"/>
      <c r="K101" s="73" t="s">
        <v>9</v>
      </c>
      <c r="L101" s="71"/>
      <c r="M101" s="73" t="s">
        <v>10</v>
      </c>
    </row>
    <row r="102" spans="1:24">
      <c r="A102" s="164" t="s">
        <v>11</v>
      </c>
      <c r="B102" s="166" t="s">
        <v>13</v>
      </c>
      <c r="C102" s="22"/>
      <c r="D102" s="42"/>
      <c r="E102" s="9"/>
      <c r="F102" s="9"/>
      <c r="G102" s="9"/>
      <c r="H102" s="9"/>
      <c r="I102" s="9"/>
      <c r="J102" s="9"/>
      <c r="K102" s="168"/>
      <c r="L102" s="8"/>
      <c r="M102" s="168"/>
      <c r="O102" s="59"/>
      <c r="P102" s="59"/>
      <c r="Q102" s="59"/>
      <c r="R102" s="59"/>
      <c r="S102" s="59"/>
      <c r="T102" s="59"/>
      <c r="U102" s="59"/>
      <c r="V102" s="59"/>
      <c r="W102" s="60" t="s">
        <v>329</v>
      </c>
      <c r="X102" s="59"/>
    </row>
    <row r="103" spans="1:24">
      <c r="A103" s="165"/>
      <c r="B103" s="167"/>
      <c r="C103" s="17"/>
      <c r="D103" s="25"/>
      <c r="E103" s="10" t="str">
        <f>"評価値＝(　"&amp;TEXT(P103+R103*0.5,"0.0")&amp;"　)評価数／(　"&amp;TEXT(P103+R103+T103,"0.0")&amp;"　)対象評価項目数＝（　"&amp;TEXT(W103,0)&amp;"　）％"</f>
        <v>評価値＝(　0.0　)評価数／(　0.0　)対象評価項目数＝（　0　）％</v>
      </c>
      <c r="F103" s="10"/>
      <c r="G103" s="10"/>
      <c r="H103" s="10"/>
      <c r="I103" s="10"/>
      <c r="J103" s="10"/>
      <c r="K103" s="169"/>
      <c r="L103" s="12"/>
      <c r="M103" s="169"/>
      <c r="O103" s="59" t="s">
        <v>330</v>
      </c>
      <c r="P103" s="60">
        <f>COUNTIF($C38:$C67,"〇")+COUNTIF($C71:$C98,"〇")+COUNTIF($C7:$C33,"〇")</f>
        <v>0</v>
      </c>
      <c r="Q103" s="59" t="s">
        <v>331</v>
      </c>
      <c r="R103" s="60">
        <f>COUNTIF($C38:$C67,"△")+COUNTIF($C71:$C98,"△")+COUNTIF($C7:$C33,"△")</f>
        <v>0</v>
      </c>
      <c r="S103" s="59" t="s">
        <v>332</v>
      </c>
      <c r="T103" s="60">
        <f>COUNTIF($C38:$C67,"×")+COUNTIF($C71:$C98,"×")+COUNTIF($C7:$C33,"×")</f>
        <v>0</v>
      </c>
      <c r="U103" s="59" t="s">
        <v>333</v>
      </c>
      <c r="V103" s="61">
        <f>IF(P103+R103+T103=0,0,ROUND((P103+R103*0.5)/(P103+R103+T103),3))</f>
        <v>0</v>
      </c>
      <c r="W103" s="59">
        <f>IF(V103="","",ROUND(V103*100,1))</f>
        <v>0</v>
      </c>
      <c r="X103" s="62" t="str">
        <f>IF(W103&lt;60,"d",IF(W103&lt;80,"c",IF(W103&lt;90,"b","a")))</f>
        <v>d</v>
      </c>
    </row>
    <row r="104" spans="1:24">
      <c r="A104" s="165"/>
      <c r="B104" s="167"/>
      <c r="C104" s="17"/>
      <c r="D104" s="25"/>
      <c r="E104" s="53" t="s">
        <v>805</v>
      </c>
      <c r="F104" s="54"/>
      <c r="G104" s="54"/>
      <c r="H104" s="54"/>
      <c r="I104" s="53"/>
      <c r="J104" s="53"/>
      <c r="K104" s="169"/>
      <c r="L104" s="18"/>
      <c r="M104" s="169"/>
    </row>
    <row r="105" spans="1:24">
      <c r="A105" s="165"/>
      <c r="B105" s="167"/>
      <c r="C105" s="17"/>
      <c r="D105" s="25"/>
      <c r="E105" s="53" t="s">
        <v>806</v>
      </c>
      <c r="F105" s="54"/>
      <c r="G105" s="54"/>
      <c r="H105" s="54"/>
      <c r="I105" s="53"/>
      <c r="J105" s="53"/>
      <c r="K105" s="169"/>
      <c r="L105" s="18"/>
      <c r="M105" s="169"/>
    </row>
    <row r="106" spans="1:24">
      <c r="A106" s="165"/>
      <c r="B106" s="167"/>
      <c r="C106" s="17"/>
      <c r="D106" s="25"/>
      <c r="E106" s="53" t="s">
        <v>807</v>
      </c>
      <c r="F106" s="54"/>
      <c r="G106" s="54"/>
      <c r="H106" s="54"/>
      <c r="I106" s="53"/>
      <c r="J106" s="53"/>
      <c r="K106" s="169"/>
      <c r="L106" s="53"/>
      <c r="M106" s="169"/>
    </row>
    <row r="107" spans="1:24">
      <c r="A107" s="165"/>
      <c r="B107" s="167"/>
      <c r="C107" s="17"/>
      <c r="D107" s="25"/>
      <c r="E107" s="53" t="s">
        <v>808</v>
      </c>
      <c r="F107" s="54"/>
      <c r="G107" s="54"/>
      <c r="H107" s="54"/>
      <c r="I107" s="53"/>
      <c r="J107" s="53"/>
      <c r="K107" s="169"/>
      <c r="L107" s="53"/>
      <c r="M107" s="169"/>
    </row>
    <row r="108" spans="1:24">
      <c r="A108" s="165"/>
      <c r="B108" s="167"/>
      <c r="C108" s="17"/>
      <c r="D108" s="25"/>
      <c r="E108" s="53"/>
      <c r="F108" s="54"/>
      <c r="G108" s="54"/>
      <c r="H108" s="54"/>
      <c r="I108" s="53"/>
      <c r="J108" s="53"/>
      <c r="K108" s="169"/>
      <c r="L108" s="53"/>
      <c r="M108" s="169"/>
    </row>
    <row r="109" spans="1:24">
      <c r="A109" s="165"/>
      <c r="B109" s="167"/>
      <c r="C109" s="17"/>
      <c r="D109" s="25"/>
      <c r="E109" s="10"/>
      <c r="F109" s="54"/>
      <c r="G109" s="54"/>
      <c r="H109" s="54"/>
      <c r="I109" s="53"/>
      <c r="J109" s="53"/>
      <c r="K109" s="169"/>
      <c r="L109" s="53"/>
      <c r="M109" s="169"/>
    </row>
    <row r="110" spans="1:24">
      <c r="A110" s="165"/>
      <c r="B110" s="167"/>
      <c r="C110" s="17"/>
      <c r="D110" s="25"/>
      <c r="E110" s="10"/>
      <c r="F110" s="54"/>
      <c r="G110" s="54"/>
      <c r="H110" s="54"/>
      <c r="I110" s="53"/>
      <c r="J110" s="53"/>
      <c r="K110" s="169"/>
      <c r="L110" s="53"/>
      <c r="M110" s="169"/>
    </row>
    <row r="111" spans="1:24">
      <c r="A111" s="165"/>
      <c r="B111" s="167"/>
      <c r="C111" s="17"/>
      <c r="D111" s="25"/>
      <c r="E111" s="10"/>
      <c r="F111" s="54"/>
      <c r="G111" s="54"/>
      <c r="H111" s="54"/>
      <c r="I111" s="53"/>
      <c r="J111" s="53"/>
      <c r="K111" s="169"/>
      <c r="L111" s="53"/>
      <c r="M111" s="169"/>
    </row>
    <row r="112" spans="1:24">
      <c r="A112" s="171" t="s">
        <v>12</v>
      </c>
      <c r="B112" s="167"/>
      <c r="C112" s="17"/>
      <c r="D112" s="25"/>
      <c r="E112" s="10"/>
      <c r="F112" s="54"/>
      <c r="G112" s="54"/>
      <c r="H112" s="54"/>
      <c r="I112" s="53"/>
      <c r="J112" s="53"/>
      <c r="K112" s="169"/>
      <c r="L112" s="53"/>
      <c r="M112" s="169"/>
    </row>
    <row r="113" spans="1:13">
      <c r="A113" s="171"/>
      <c r="B113" s="167"/>
      <c r="C113" s="17"/>
      <c r="D113" s="25"/>
      <c r="E113" s="10"/>
      <c r="F113" s="54"/>
      <c r="G113" s="54"/>
      <c r="H113" s="54"/>
      <c r="I113" s="53"/>
      <c r="J113" s="53"/>
      <c r="K113" s="169"/>
      <c r="L113" s="53"/>
      <c r="M113" s="169"/>
    </row>
    <row r="114" spans="1:13">
      <c r="A114" s="171"/>
      <c r="B114" s="167"/>
      <c r="C114" s="17"/>
      <c r="D114" s="25"/>
      <c r="E114" s="36"/>
      <c r="F114" s="54"/>
      <c r="G114" s="54"/>
      <c r="H114" s="54"/>
      <c r="I114" s="53"/>
      <c r="J114" s="53"/>
      <c r="K114" s="169"/>
      <c r="L114" s="53"/>
      <c r="M114" s="169"/>
    </row>
    <row r="115" spans="1:13">
      <c r="A115" s="171"/>
      <c r="B115" s="167"/>
      <c r="C115" s="17"/>
      <c r="D115" s="25"/>
      <c r="E115" s="10"/>
      <c r="F115" s="54"/>
      <c r="G115" s="54"/>
      <c r="H115" s="54"/>
      <c r="I115" s="53"/>
      <c r="J115" s="53"/>
      <c r="K115" s="169"/>
      <c r="L115" s="53"/>
      <c r="M115" s="169"/>
    </row>
    <row r="116" spans="1:13">
      <c r="A116" s="171"/>
      <c r="B116" s="167"/>
      <c r="C116" s="17"/>
      <c r="D116" s="25"/>
      <c r="E116" s="10"/>
      <c r="F116" s="54"/>
      <c r="G116" s="54"/>
      <c r="H116" s="54"/>
      <c r="I116" s="53"/>
      <c r="J116" s="53"/>
      <c r="K116" s="169"/>
      <c r="L116" s="53"/>
      <c r="M116" s="169"/>
    </row>
    <row r="117" spans="1:13">
      <c r="A117" s="171"/>
      <c r="B117" s="167"/>
      <c r="C117" s="17"/>
      <c r="D117" s="25"/>
      <c r="E117" s="53"/>
      <c r="F117" s="54"/>
      <c r="G117" s="54"/>
      <c r="H117" s="54"/>
      <c r="I117" s="53"/>
      <c r="J117" s="53"/>
      <c r="K117" s="169"/>
      <c r="L117" s="53"/>
      <c r="M117" s="169"/>
    </row>
    <row r="118" spans="1:13">
      <c r="A118" s="171"/>
      <c r="B118" s="167"/>
      <c r="C118" s="17"/>
      <c r="D118" s="25"/>
      <c r="E118" s="10"/>
      <c r="F118" s="54"/>
      <c r="G118" s="54"/>
      <c r="H118" s="54"/>
      <c r="I118" s="53"/>
      <c r="J118" s="53"/>
      <c r="K118" s="169"/>
      <c r="L118" s="53"/>
      <c r="M118" s="169"/>
    </row>
    <row r="119" spans="1:13">
      <c r="A119" s="171"/>
      <c r="B119" s="167"/>
      <c r="C119" s="17"/>
      <c r="D119" s="25"/>
      <c r="E119" s="10"/>
      <c r="F119" s="54"/>
      <c r="G119" s="54"/>
      <c r="H119" s="54"/>
      <c r="I119" s="53"/>
      <c r="J119" s="53"/>
      <c r="K119" s="169"/>
      <c r="L119" s="53"/>
      <c r="M119" s="169"/>
    </row>
    <row r="120" spans="1:13">
      <c r="A120" s="171"/>
      <c r="B120" s="167"/>
      <c r="C120" s="17"/>
      <c r="D120" s="25"/>
      <c r="E120" s="53"/>
      <c r="F120" s="54"/>
      <c r="G120" s="54"/>
      <c r="H120" s="54"/>
      <c r="I120" s="53"/>
      <c r="J120" s="53"/>
      <c r="K120" s="169"/>
      <c r="L120" s="53"/>
      <c r="M120" s="169"/>
    </row>
    <row r="121" spans="1:13">
      <c r="A121" s="171"/>
      <c r="B121" s="167"/>
      <c r="C121" s="17"/>
      <c r="D121" s="25"/>
      <c r="E121" s="53"/>
      <c r="F121" s="54"/>
      <c r="G121" s="54"/>
      <c r="H121" s="54"/>
      <c r="I121" s="53"/>
      <c r="J121" s="53"/>
      <c r="K121" s="169"/>
      <c r="L121" s="53"/>
      <c r="M121" s="169"/>
    </row>
    <row r="122" spans="1:13">
      <c r="A122" s="171"/>
      <c r="B122" s="167"/>
      <c r="C122" s="17"/>
      <c r="D122" s="25"/>
      <c r="E122" s="53"/>
      <c r="F122" s="54"/>
      <c r="G122" s="54"/>
      <c r="H122" s="54"/>
      <c r="I122" s="53"/>
      <c r="J122" s="53"/>
      <c r="K122" s="169"/>
      <c r="L122" s="53"/>
      <c r="M122" s="169"/>
    </row>
    <row r="123" spans="1:13">
      <c r="A123" s="171"/>
      <c r="B123" s="167"/>
      <c r="C123" s="17"/>
      <c r="D123" s="25"/>
      <c r="E123" s="53"/>
      <c r="F123" s="54"/>
      <c r="G123" s="54"/>
      <c r="H123" s="54"/>
      <c r="I123" s="53"/>
      <c r="J123" s="53"/>
      <c r="K123" s="169"/>
      <c r="L123" s="53"/>
      <c r="M123" s="169"/>
    </row>
    <row r="124" spans="1:13">
      <c r="A124" s="174"/>
      <c r="B124" s="175"/>
      <c r="C124" s="19"/>
      <c r="D124" s="27"/>
      <c r="E124" s="57"/>
      <c r="F124" s="57"/>
      <c r="G124" s="57"/>
      <c r="H124" s="57"/>
      <c r="I124" s="57"/>
      <c r="J124" s="57"/>
      <c r="K124" s="170"/>
      <c r="L124" s="57"/>
      <c r="M124" s="170"/>
    </row>
    <row r="125" spans="1:13">
      <c r="K125" s="33"/>
      <c r="L125" s="33"/>
    </row>
    <row r="126" spans="1:13">
      <c r="K126" s="33"/>
      <c r="L126" s="33"/>
    </row>
    <row r="127" spans="1:13">
      <c r="K127" s="33"/>
      <c r="L127" s="33"/>
    </row>
    <row r="128" spans="1:13">
      <c r="K128" s="33"/>
      <c r="L128" s="33"/>
    </row>
    <row r="129" spans="4:91">
      <c r="K129" s="33"/>
      <c r="L129" s="33"/>
    </row>
    <row r="130" spans="4:91">
      <c r="K130" s="33"/>
      <c r="L130" s="33"/>
    </row>
    <row r="131" spans="4:91">
      <c r="K131" s="33"/>
      <c r="L131" s="33"/>
    </row>
    <row r="132" spans="4:91">
      <c r="K132" s="33"/>
      <c r="L132" s="33"/>
    </row>
    <row r="133" spans="4:91">
      <c r="K133" s="33"/>
      <c r="L133" s="33"/>
    </row>
    <row r="134" spans="4:91">
      <c r="K134" s="33"/>
      <c r="L134" s="33"/>
    </row>
    <row r="135" spans="4:91">
      <c r="K135" s="33"/>
      <c r="L135" s="33"/>
    </row>
    <row r="136" spans="4:91">
      <c r="K136" s="33"/>
      <c r="L136" s="33"/>
    </row>
    <row r="137" spans="4:91">
      <c r="K137" s="33"/>
      <c r="L137" s="33"/>
    </row>
    <row r="138" spans="4:91">
      <c r="K138" s="33"/>
      <c r="L138" s="33"/>
    </row>
    <row r="139" spans="4:91" s="11" customFormat="1">
      <c r="D139" s="23"/>
      <c r="K139" s="33"/>
      <c r="L139" s="33"/>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row>
  </sheetData>
  <mergeCells count="61">
    <mergeCell ref="D83:I84"/>
    <mergeCell ref="D95:I96"/>
    <mergeCell ref="A102:A111"/>
    <mergeCell ref="B102:B124"/>
    <mergeCell ref="K102:K105"/>
    <mergeCell ref="C101:F101"/>
    <mergeCell ref="G101:H101"/>
    <mergeCell ref="A37:A50"/>
    <mergeCell ref="B37:B67"/>
    <mergeCell ref="M102:M105"/>
    <mergeCell ref="K106:K124"/>
    <mergeCell ref="M106:M124"/>
    <mergeCell ref="A112:A124"/>
    <mergeCell ref="A71:A81"/>
    <mergeCell ref="B71:B98"/>
    <mergeCell ref="D71:I71"/>
    <mergeCell ref="K71:K74"/>
    <mergeCell ref="M71:M74"/>
    <mergeCell ref="K75:K98"/>
    <mergeCell ref="M75:M98"/>
    <mergeCell ref="D79:I80"/>
    <mergeCell ref="D81:I82"/>
    <mergeCell ref="A83:A98"/>
    <mergeCell ref="A51:A67"/>
    <mergeCell ref="D51:I52"/>
    <mergeCell ref="D57:I58"/>
    <mergeCell ref="D60:I61"/>
    <mergeCell ref="D62:I63"/>
    <mergeCell ref="K37:K40"/>
    <mergeCell ref="M37:M40"/>
    <mergeCell ref="D38:I38"/>
    <mergeCell ref="D41:I42"/>
    <mergeCell ref="K41:K67"/>
    <mergeCell ref="M41:M67"/>
    <mergeCell ref="D43:I44"/>
    <mergeCell ref="D45:I46"/>
    <mergeCell ref="D47:I48"/>
    <mergeCell ref="J3:K3"/>
    <mergeCell ref="L3:M3"/>
    <mergeCell ref="A4:A17"/>
    <mergeCell ref="B4:B33"/>
    <mergeCell ref="K4:K7"/>
    <mergeCell ref="M4:M7"/>
    <mergeCell ref="D8:I9"/>
    <mergeCell ref="K8:K33"/>
    <mergeCell ref="M8:M33"/>
    <mergeCell ref="D11:I11"/>
    <mergeCell ref="D12:I13"/>
    <mergeCell ref="D14:I15"/>
    <mergeCell ref="D17:I18"/>
    <mergeCell ref="A19:A33"/>
    <mergeCell ref="D19:I20"/>
    <mergeCell ref="D21:I22"/>
    <mergeCell ref="C3:F3"/>
    <mergeCell ref="G3:H3"/>
    <mergeCell ref="C36:F36"/>
    <mergeCell ref="G36:H36"/>
    <mergeCell ref="C70:F70"/>
    <mergeCell ref="G70:H70"/>
    <mergeCell ref="D27:I28"/>
    <mergeCell ref="D30:I31"/>
  </mergeCells>
  <phoneticPr fontId="2"/>
  <dataValidations count="2">
    <dataValidation type="list" allowBlank="1" showInputMessage="1" showErrorMessage="1" sqref="L4 L8:L9 J4:J9">
      <formula1>"・,〇"</formula1>
    </dataValidation>
    <dataValidation type="list" allowBlank="1" showInputMessage="1" showErrorMessage="1" sqref="C7:C8 C10:C12 C14 C16:C17 C19 C21 C23:C27 C29:C30 C32:C33 C38:C41 C43 C45 C47 C49:C51 C53:C57 C59:C60 C62 C64:C67 C71:C73 C75:C79 C81 C83 C85:C95 C97:C98">
      <formula1>"・,〇,×"</formula1>
    </dataValidation>
  </dataValidations>
  <pageMargins left="0.7" right="0.7" top="0.75" bottom="0.75" header="0.3" footer="0.3"/>
  <pageSetup paperSize="9" orientation="landscape" r:id="rId1"/>
  <rowBreaks count="2" manualBreakCount="2">
    <brk id="33" max="12" man="1"/>
    <brk id="98"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7"/>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77</v>
      </c>
      <c r="C1" s="33"/>
      <c r="D1" s="41"/>
      <c r="K1" s="33"/>
      <c r="L1" s="33"/>
      <c r="M1" s="16"/>
    </row>
    <row r="2" spans="1:22" ht="19.5">
      <c r="A2" s="11" t="s">
        <v>1</v>
      </c>
      <c r="C2" s="33"/>
      <c r="D2" s="41"/>
      <c r="G2" s="4" t="s">
        <v>16</v>
      </c>
      <c r="K2" s="33"/>
      <c r="L2" s="33"/>
      <c r="M2" s="113" t="s">
        <v>804</v>
      </c>
      <c r="O2" s="59"/>
      <c r="P2" s="60" t="s">
        <v>334</v>
      </c>
      <c r="Q2" s="60" t="s">
        <v>335</v>
      </c>
      <c r="R2" s="60" t="s">
        <v>336</v>
      </c>
      <c r="S2" s="60" t="s">
        <v>337</v>
      </c>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IF(OR(L4="〇",L8="〇"),"e",IF(OR(J4="〇",J8="〇"),"d",X54))</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78</v>
      </c>
      <c r="C4" s="22"/>
      <c r="D4" s="42"/>
      <c r="E4" s="9" t="s">
        <v>90</v>
      </c>
      <c r="F4" s="9"/>
      <c r="G4" s="9"/>
      <c r="H4" s="9"/>
      <c r="I4" s="9"/>
      <c r="J4" s="14"/>
      <c r="K4" s="168"/>
      <c r="L4" s="35" t="s">
        <v>130</v>
      </c>
      <c r="M4" s="168" t="s">
        <v>131</v>
      </c>
    </row>
    <row r="5" spans="1:22">
      <c r="A5" s="165"/>
      <c r="B5" s="167"/>
      <c r="C5" s="17"/>
      <c r="D5" s="25"/>
      <c r="E5" s="53" t="s">
        <v>14</v>
      </c>
      <c r="F5" s="7"/>
      <c r="G5" s="7"/>
      <c r="H5" s="7"/>
      <c r="I5" s="10"/>
      <c r="J5" s="53"/>
      <c r="K5" s="169"/>
      <c r="L5" s="12"/>
      <c r="M5" s="169"/>
    </row>
    <row r="6" spans="1:22">
      <c r="A6" s="165"/>
      <c r="B6" s="167"/>
      <c r="C6" s="17"/>
      <c r="D6" s="25"/>
      <c r="E6" s="53" t="s">
        <v>27</v>
      </c>
      <c r="F6" s="54"/>
      <c r="G6" s="54"/>
      <c r="H6" s="54"/>
      <c r="I6" s="53"/>
      <c r="J6" s="53"/>
      <c r="K6" s="169"/>
      <c r="L6" s="18"/>
      <c r="M6" s="169"/>
    </row>
    <row r="7" spans="1:22" ht="13.5" customHeight="1">
      <c r="A7" s="165"/>
      <c r="B7" s="167"/>
      <c r="C7" s="28" t="s">
        <v>130</v>
      </c>
      <c r="D7" s="177" t="s">
        <v>484</v>
      </c>
      <c r="E7" s="177"/>
      <c r="F7" s="177"/>
      <c r="G7" s="177"/>
      <c r="H7" s="177"/>
      <c r="I7" s="177"/>
      <c r="J7" s="53"/>
      <c r="K7" s="169"/>
      <c r="L7" s="19"/>
      <c r="M7" s="170"/>
    </row>
    <row r="8" spans="1:22" ht="13.5" customHeight="1">
      <c r="A8" s="165"/>
      <c r="B8" s="167"/>
      <c r="C8" s="28" t="s">
        <v>130</v>
      </c>
      <c r="D8" s="25" t="s">
        <v>424</v>
      </c>
      <c r="E8" s="53"/>
      <c r="F8" s="54"/>
      <c r="G8" s="54"/>
      <c r="H8" s="54"/>
      <c r="I8" s="53"/>
      <c r="J8" s="53"/>
      <c r="K8" s="169"/>
      <c r="L8" s="35" t="s">
        <v>130</v>
      </c>
      <c r="M8" s="169" t="s">
        <v>132</v>
      </c>
    </row>
    <row r="9" spans="1:22">
      <c r="A9" s="165"/>
      <c r="B9" s="167"/>
      <c r="C9" s="17"/>
      <c r="D9" s="25"/>
      <c r="E9" s="53" t="s">
        <v>79</v>
      </c>
      <c r="F9" s="54"/>
      <c r="G9" s="54"/>
      <c r="H9" s="54"/>
      <c r="I9" s="53"/>
      <c r="J9" s="53"/>
      <c r="K9" s="169"/>
      <c r="L9" s="53"/>
      <c r="M9" s="169"/>
    </row>
    <row r="10" spans="1:22" ht="13.5" customHeight="1">
      <c r="A10" s="165"/>
      <c r="B10" s="167"/>
      <c r="C10" s="28" t="s">
        <v>130</v>
      </c>
      <c r="D10" s="162" t="s">
        <v>283</v>
      </c>
      <c r="E10" s="162"/>
      <c r="F10" s="162"/>
      <c r="G10" s="162"/>
      <c r="H10" s="162"/>
      <c r="I10" s="162"/>
      <c r="J10" s="52"/>
      <c r="K10" s="169"/>
      <c r="L10" s="52"/>
      <c r="M10" s="169"/>
    </row>
    <row r="11" spans="1:22" ht="13.5" customHeight="1">
      <c r="A11" s="165"/>
      <c r="B11" s="167"/>
      <c r="C11" s="17"/>
      <c r="D11" s="162"/>
      <c r="E11" s="162"/>
      <c r="F11" s="162"/>
      <c r="G11" s="162"/>
      <c r="H11" s="162"/>
      <c r="I11" s="162"/>
      <c r="J11" s="52"/>
      <c r="K11" s="169"/>
      <c r="L11" s="52"/>
      <c r="M11" s="169"/>
    </row>
    <row r="12" spans="1:22" ht="13.5" customHeight="1">
      <c r="A12" s="165"/>
      <c r="B12" s="167"/>
      <c r="C12" s="28" t="s">
        <v>130</v>
      </c>
      <c r="D12" s="162" t="s">
        <v>284</v>
      </c>
      <c r="E12" s="162"/>
      <c r="F12" s="162"/>
      <c r="G12" s="162"/>
      <c r="H12" s="162"/>
      <c r="I12" s="162"/>
      <c r="J12" s="109"/>
      <c r="K12" s="169"/>
      <c r="L12" s="78"/>
      <c r="M12" s="169"/>
    </row>
    <row r="13" spans="1:22" ht="13.5" customHeight="1">
      <c r="A13" s="165"/>
      <c r="B13" s="167"/>
      <c r="C13" s="17"/>
      <c r="D13" s="162"/>
      <c r="E13" s="162"/>
      <c r="F13" s="162"/>
      <c r="G13" s="162"/>
      <c r="H13" s="162"/>
      <c r="I13" s="162"/>
      <c r="J13" s="109"/>
      <c r="K13" s="169"/>
      <c r="L13" s="78"/>
      <c r="M13" s="169"/>
    </row>
    <row r="14" spans="1:22" ht="13.5" customHeight="1">
      <c r="A14" s="165"/>
      <c r="B14" s="167"/>
      <c r="C14" s="28" t="s">
        <v>130</v>
      </c>
      <c r="D14" s="162" t="s">
        <v>285</v>
      </c>
      <c r="E14" s="162"/>
      <c r="F14" s="162"/>
      <c r="G14" s="162"/>
      <c r="H14" s="162"/>
      <c r="I14" s="162"/>
      <c r="J14" s="109"/>
      <c r="K14" s="169"/>
      <c r="L14" s="78"/>
      <c r="M14" s="169"/>
    </row>
    <row r="15" spans="1:22" ht="13.5" customHeight="1">
      <c r="A15" s="165"/>
      <c r="B15" s="167"/>
      <c r="C15" s="17"/>
      <c r="D15" s="162"/>
      <c r="E15" s="162"/>
      <c r="F15" s="162"/>
      <c r="G15" s="162"/>
      <c r="H15" s="162"/>
      <c r="I15" s="162"/>
      <c r="J15" s="109"/>
      <c r="K15" s="169"/>
      <c r="L15" s="78"/>
      <c r="M15" s="169"/>
    </row>
    <row r="16" spans="1:22" ht="13.5" customHeight="1">
      <c r="A16" s="165"/>
      <c r="B16" s="167"/>
      <c r="C16" s="28" t="s">
        <v>130</v>
      </c>
      <c r="D16" s="162" t="s">
        <v>286</v>
      </c>
      <c r="E16" s="162"/>
      <c r="F16" s="162"/>
      <c r="G16" s="162"/>
      <c r="H16" s="162"/>
      <c r="I16" s="162"/>
      <c r="J16" s="109"/>
      <c r="K16" s="169"/>
      <c r="L16" s="78"/>
      <c r="M16" s="169"/>
    </row>
    <row r="17" spans="1:13" ht="13.5" customHeight="1">
      <c r="A17" s="74"/>
      <c r="B17" s="167"/>
      <c r="C17" s="17"/>
      <c r="D17" s="162"/>
      <c r="E17" s="162"/>
      <c r="F17" s="162"/>
      <c r="G17" s="162"/>
      <c r="H17" s="162"/>
      <c r="I17" s="162"/>
      <c r="J17" s="109"/>
      <c r="K17" s="169"/>
      <c r="L17" s="78"/>
      <c r="M17" s="169"/>
    </row>
    <row r="18" spans="1:13" ht="13.5" customHeight="1">
      <c r="A18" s="171" t="s">
        <v>12</v>
      </c>
      <c r="B18" s="167"/>
      <c r="C18" s="28" t="s">
        <v>130</v>
      </c>
      <c r="D18" s="25" t="s">
        <v>287</v>
      </c>
      <c r="E18" s="53"/>
      <c r="F18" s="54"/>
      <c r="G18" s="54"/>
      <c r="H18" s="54"/>
      <c r="I18" s="53"/>
      <c r="J18" s="109"/>
      <c r="K18" s="169"/>
      <c r="L18" s="78"/>
      <c r="M18" s="169"/>
    </row>
    <row r="19" spans="1:13" ht="13.5" customHeight="1">
      <c r="A19" s="171"/>
      <c r="B19" s="167"/>
      <c r="C19" s="28" t="s">
        <v>130</v>
      </c>
      <c r="D19" s="25" t="s">
        <v>485</v>
      </c>
      <c r="E19" s="53"/>
      <c r="F19" s="54"/>
      <c r="G19" s="54"/>
      <c r="H19" s="54"/>
      <c r="I19" s="53"/>
      <c r="J19" s="109"/>
      <c r="K19" s="169"/>
      <c r="L19" s="78"/>
      <c r="M19" s="169"/>
    </row>
    <row r="20" spans="1:13" ht="13.5" customHeight="1">
      <c r="A20" s="171"/>
      <c r="B20" s="167"/>
      <c r="C20" s="28" t="s">
        <v>130</v>
      </c>
      <c r="D20" s="25" t="s">
        <v>486</v>
      </c>
      <c r="E20" s="53"/>
      <c r="F20" s="54"/>
      <c r="G20" s="54"/>
      <c r="H20" s="54"/>
      <c r="I20" s="53"/>
      <c r="J20" s="109"/>
      <c r="K20" s="169"/>
      <c r="L20" s="78"/>
      <c r="M20" s="169"/>
    </row>
    <row r="21" spans="1:13" ht="13.5" customHeight="1">
      <c r="A21" s="171"/>
      <c r="B21" s="167"/>
      <c r="C21" s="28" t="s">
        <v>130</v>
      </c>
      <c r="D21" s="25" t="s">
        <v>487</v>
      </c>
      <c r="E21" s="53"/>
      <c r="F21" s="54"/>
      <c r="G21" s="54"/>
      <c r="H21" s="54"/>
      <c r="I21" s="53"/>
      <c r="J21" s="109"/>
      <c r="K21" s="169"/>
      <c r="L21" s="78"/>
      <c r="M21" s="169"/>
    </row>
    <row r="22" spans="1:13" ht="13.5" customHeight="1">
      <c r="A22" s="171"/>
      <c r="B22" s="167"/>
      <c r="C22" s="28" t="s">
        <v>130</v>
      </c>
      <c r="D22" s="162" t="s">
        <v>276</v>
      </c>
      <c r="E22" s="162"/>
      <c r="F22" s="162"/>
      <c r="G22" s="162"/>
      <c r="H22" s="162"/>
      <c r="I22" s="162"/>
      <c r="J22" s="109"/>
      <c r="K22" s="169"/>
      <c r="L22" s="78"/>
      <c r="M22" s="169"/>
    </row>
    <row r="23" spans="1:13" ht="13.5" customHeight="1">
      <c r="A23" s="171"/>
      <c r="B23" s="167"/>
      <c r="C23" s="17"/>
      <c r="D23" s="162"/>
      <c r="E23" s="162"/>
      <c r="F23" s="162"/>
      <c r="G23" s="162"/>
      <c r="H23" s="162"/>
      <c r="I23" s="162"/>
      <c r="J23" s="109"/>
      <c r="K23" s="169"/>
      <c r="L23" s="78"/>
      <c r="M23" s="169"/>
    </row>
    <row r="24" spans="1:13" ht="13.5" customHeight="1">
      <c r="A24" s="171"/>
      <c r="B24" s="167"/>
      <c r="C24" s="28" t="s">
        <v>130</v>
      </c>
      <c r="D24" s="162" t="s">
        <v>488</v>
      </c>
      <c r="E24" s="162"/>
      <c r="F24" s="162"/>
      <c r="G24" s="162"/>
      <c r="H24" s="162"/>
      <c r="I24" s="162"/>
      <c r="J24" s="109"/>
      <c r="K24" s="169"/>
      <c r="L24" s="78"/>
      <c r="M24" s="169"/>
    </row>
    <row r="25" spans="1:13" ht="13.5" customHeight="1">
      <c r="A25" s="171"/>
      <c r="B25" s="167"/>
      <c r="C25" s="17"/>
      <c r="D25" s="162"/>
      <c r="E25" s="162"/>
      <c r="F25" s="162"/>
      <c r="G25" s="162"/>
      <c r="H25" s="162"/>
      <c r="I25" s="162"/>
      <c r="J25" s="109"/>
      <c r="K25" s="169"/>
      <c r="L25" s="78"/>
      <c r="M25" s="169"/>
    </row>
    <row r="26" spans="1:13" ht="13.5" customHeight="1">
      <c r="A26" s="171"/>
      <c r="B26" s="167"/>
      <c r="C26" s="28" t="s">
        <v>130</v>
      </c>
      <c r="D26" s="25" t="s">
        <v>280</v>
      </c>
      <c r="E26" s="53"/>
      <c r="F26" s="54"/>
      <c r="G26" s="54"/>
      <c r="H26" s="54"/>
      <c r="I26" s="53"/>
      <c r="J26" s="53"/>
      <c r="K26" s="169"/>
      <c r="L26" s="53"/>
      <c r="M26" s="169"/>
    </row>
    <row r="27" spans="1:13" ht="13.5" customHeight="1">
      <c r="A27" s="171"/>
      <c r="B27" s="167"/>
      <c r="C27" s="28" t="s">
        <v>130</v>
      </c>
      <c r="D27" s="25" t="s">
        <v>489</v>
      </c>
      <c r="E27" s="53"/>
      <c r="F27" s="54"/>
      <c r="G27" s="54"/>
      <c r="H27" s="54"/>
      <c r="I27" s="53"/>
      <c r="J27" s="53"/>
      <c r="K27" s="169"/>
      <c r="L27" s="53"/>
      <c r="M27" s="169"/>
    </row>
    <row r="28" spans="1:13" ht="13.5" customHeight="1">
      <c r="A28" s="171"/>
      <c r="B28" s="167"/>
      <c r="C28" s="28" t="s">
        <v>130</v>
      </c>
      <c r="D28" s="25" t="s">
        <v>490</v>
      </c>
      <c r="E28" s="53"/>
      <c r="F28" s="54"/>
      <c r="G28" s="54"/>
      <c r="H28" s="54"/>
      <c r="I28" s="53"/>
      <c r="J28" s="53"/>
      <c r="K28" s="169"/>
      <c r="L28" s="53"/>
      <c r="M28" s="169"/>
    </row>
    <row r="29" spans="1:13" ht="13.5" customHeight="1">
      <c r="A29" s="171"/>
      <c r="B29" s="167"/>
      <c r="C29" s="28" t="s">
        <v>130</v>
      </c>
      <c r="D29" s="25" t="s">
        <v>291</v>
      </c>
      <c r="E29" s="53"/>
      <c r="F29" s="54"/>
      <c r="G29" s="54"/>
      <c r="H29" s="54"/>
      <c r="I29" s="53"/>
      <c r="J29" s="53"/>
      <c r="K29" s="169"/>
      <c r="L29" s="53"/>
      <c r="M29" s="169"/>
    </row>
    <row r="30" spans="1:13" ht="13.5" customHeight="1">
      <c r="A30" s="171"/>
      <c r="B30" s="167"/>
      <c r="C30" s="28" t="s">
        <v>130</v>
      </c>
      <c r="D30" s="25" t="s">
        <v>292</v>
      </c>
      <c r="E30" s="53"/>
      <c r="F30" s="54"/>
      <c r="G30" s="54"/>
      <c r="H30" s="54"/>
      <c r="I30" s="53"/>
      <c r="J30" s="53"/>
      <c r="K30" s="169"/>
      <c r="L30" s="53"/>
      <c r="M30" s="169"/>
    </row>
    <row r="31" spans="1:13" ht="13.5" customHeight="1">
      <c r="A31" s="171"/>
      <c r="B31" s="167"/>
      <c r="C31" s="28" t="s">
        <v>130</v>
      </c>
      <c r="D31" s="25" t="s">
        <v>491</v>
      </c>
      <c r="E31" s="53"/>
      <c r="F31" s="54"/>
      <c r="G31" s="54"/>
      <c r="H31" s="54"/>
      <c r="I31" s="53"/>
      <c r="J31" s="53"/>
      <c r="K31" s="169"/>
      <c r="L31" s="53"/>
      <c r="M31" s="169"/>
    </row>
    <row r="32" spans="1:13" ht="13.5" customHeight="1">
      <c r="A32" s="174"/>
      <c r="B32" s="175"/>
      <c r="C32" s="19"/>
      <c r="D32" s="27"/>
      <c r="E32" s="57"/>
      <c r="F32" s="57"/>
      <c r="G32" s="57"/>
      <c r="H32" s="57"/>
      <c r="I32" s="57"/>
      <c r="J32" s="57"/>
      <c r="K32" s="170"/>
      <c r="L32" s="57"/>
      <c r="M32" s="170"/>
    </row>
    <row r="33" spans="1:13">
      <c r="A33" s="11" t="s">
        <v>77</v>
      </c>
      <c r="C33" s="33"/>
      <c r="D33" s="41"/>
      <c r="K33" s="33"/>
      <c r="L33" s="33"/>
      <c r="M33" s="16"/>
    </row>
    <row r="34" spans="1:13" ht="19.5">
      <c r="A34" s="11" t="s">
        <v>1</v>
      </c>
      <c r="C34" s="33"/>
      <c r="D34" s="41"/>
      <c r="G34" s="4" t="s">
        <v>16</v>
      </c>
      <c r="K34" s="33"/>
      <c r="L34" s="33"/>
      <c r="M34" s="113" t="str">
        <f>M2</f>
        <v>（主任監督員 ）</v>
      </c>
    </row>
    <row r="35" spans="1:13" ht="18.75" customHeight="1">
      <c r="A35" s="6" t="s">
        <v>2</v>
      </c>
      <c r="B35" s="6" t="s">
        <v>3</v>
      </c>
      <c r="C35" s="157" t="s">
        <v>4</v>
      </c>
      <c r="D35" s="158"/>
      <c r="E35" s="158"/>
      <c r="F35" s="159"/>
      <c r="G35" s="160" t="s">
        <v>6</v>
      </c>
      <c r="H35" s="161"/>
      <c r="I35" s="6" t="s">
        <v>8</v>
      </c>
      <c r="J35" s="71"/>
      <c r="K35" s="73" t="s">
        <v>9</v>
      </c>
      <c r="L35" s="71"/>
      <c r="M35" s="73" t="s">
        <v>10</v>
      </c>
    </row>
    <row r="36" spans="1:13" ht="13.5" customHeight="1">
      <c r="A36" s="164" t="s">
        <v>11</v>
      </c>
      <c r="B36" s="166" t="s">
        <v>78</v>
      </c>
      <c r="C36" s="28" t="s">
        <v>130</v>
      </c>
      <c r="D36" s="176" t="s">
        <v>492</v>
      </c>
      <c r="E36" s="176"/>
      <c r="F36" s="176"/>
      <c r="G36" s="176"/>
      <c r="H36" s="176"/>
      <c r="I36" s="176"/>
      <c r="J36" s="55"/>
      <c r="K36" s="168"/>
      <c r="L36" s="55"/>
      <c r="M36" s="168"/>
    </row>
    <row r="37" spans="1:13" ht="13.5" customHeight="1">
      <c r="A37" s="165"/>
      <c r="B37" s="167"/>
      <c r="C37" s="28" t="s">
        <v>130</v>
      </c>
      <c r="D37" s="25" t="s">
        <v>493</v>
      </c>
      <c r="E37" s="52"/>
      <c r="F37" s="51"/>
      <c r="G37" s="51"/>
      <c r="H37" s="51"/>
      <c r="I37" s="52"/>
      <c r="J37" s="52"/>
      <c r="K37" s="169"/>
      <c r="L37" s="52"/>
      <c r="M37" s="169"/>
    </row>
    <row r="38" spans="1:13" ht="13.5" customHeight="1">
      <c r="A38" s="165"/>
      <c r="B38" s="167"/>
      <c r="C38" s="28" t="s">
        <v>130</v>
      </c>
      <c r="D38" s="162" t="s">
        <v>279</v>
      </c>
      <c r="E38" s="162"/>
      <c r="F38" s="162"/>
      <c r="G38" s="162"/>
      <c r="H38" s="162"/>
      <c r="I38" s="162"/>
      <c r="J38" s="52"/>
      <c r="K38" s="169"/>
      <c r="L38" s="52"/>
      <c r="M38" s="169"/>
    </row>
    <row r="39" spans="1:13" ht="13.5" customHeight="1">
      <c r="A39" s="165"/>
      <c r="B39" s="167"/>
      <c r="C39" s="17"/>
      <c r="D39" s="162"/>
      <c r="E39" s="162"/>
      <c r="F39" s="162"/>
      <c r="G39" s="162"/>
      <c r="H39" s="162"/>
      <c r="I39" s="162"/>
      <c r="J39" s="52"/>
      <c r="K39" s="169"/>
      <c r="L39" s="52"/>
      <c r="M39" s="169"/>
    </row>
    <row r="40" spans="1:13" ht="13.5" customHeight="1">
      <c r="A40" s="165"/>
      <c r="B40" s="167"/>
      <c r="C40" s="28" t="s">
        <v>130</v>
      </c>
      <c r="D40" s="25" t="s">
        <v>348</v>
      </c>
      <c r="E40" s="52"/>
      <c r="F40" s="51"/>
      <c r="G40" s="51"/>
      <c r="H40" s="51"/>
      <c r="I40" s="52"/>
      <c r="J40" s="52"/>
      <c r="K40" s="169"/>
      <c r="L40" s="52"/>
      <c r="M40" s="169"/>
    </row>
    <row r="41" spans="1:13">
      <c r="A41" s="165"/>
      <c r="B41" s="167"/>
      <c r="C41" s="17"/>
      <c r="D41" s="25"/>
      <c r="E41" s="53" t="s">
        <v>80</v>
      </c>
      <c r="F41" s="54"/>
      <c r="G41" s="54"/>
      <c r="H41" s="54"/>
      <c r="I41" s="53"/>
      <c r="J41" s="53"/>
      <c r="K41" s="169"/>
      <c r="L41" s="53"/>
      <c r="M41" s="169"/>
    </row>
    <row r="42" spans="1:13" ht="13.5" customHeight="1">
      <c r="A42" s="165"/>
      <c r="B42" s="167"/>
      <c r="C42" s="28" t="s">
        <v>130</v>
      </c>
      <c r="D42" s="177" t="s">
        <v>494</v>
      </c>
      <c r="E42" s="177"/>
      <c r="F42" s="177"/>
      <c r="G42" s="177"/>
      <c r="H42" s="177"/>
      <c r="I42" s="177"/>
      <c r="J42" s="52"/>
      <c r="K42" s="169"/>
      <c r="L42" s="52"/>
      <c r="M42" s="169"/>
    </row>
    <row r="43" spans="1:13" ht="13.5" customHeight="1">
      <c r="A43" s="165"/>
      <c r="B43" s="167"/>
      <c r="C43" s="28" t="s">
        <v>130</v>
      </c>
      <c r="D43" s="25" t="s">
        <v>264</v>
      </c>
      <c r="E43" s="29"/>
      <c r="F43" s="13"/>
      <c r="G43" s="13"/>
      <c r="H43" s="13"/>
      <c r="I43" s="29"/>
      <c r="J43" s="52"/>
      <c r="K43" s="169"/>
      <c r="L43" s="52"/>
      <c r="M43" s="169"/>
    </row>
    <row r="44" spans="1:13" ht="13.5" customHeight="1">
      <c r="A44" s="165"/>
      <c r="B44" s="167"/>
      <c r="C44" s="28" t="s">
        <v>130</v>
      </c>
      <c r="D44" s="25" t="s">
        <v>266</v>
      </c>
      <c r="E44" s="29"/>
      <c r="F44" s="13"/>
      <c r="G44" s="13"/>
      <c r="H44" s="13"/>
      <c r="I44" s="29"/>
      <c r="J44" s="52"/>
      <c r="K44" s="169"/>
      <c r="L44" s="52"/>
      <c r="M44" s="169"/>
    </row>
    <row r="45" spans="1:13" ht="13.5" customHeight="1">
      <c r="A45" s="165"/>
      <c r="B45" s="167"/>
      <c r="C45" s="28" t="s">
        <v>130</v>
      </c>
      <c r="D45" s="25" t="s">
        <v>267</v>
      </c>
      <c r="E45" s="29"/>
      <c r="F45" s="13"/>
      <c r="G45" s="13"/>
      <c r="H45" s="13"/>
      <c r="I45" s="29"/>
      <c r="J45" s="52"/>
      <c r="K45" s="169"/>
      <c r="L45" s="52"/>
      <c r="M45" s="169"/>
    </row>
    <row r="46" spans="1:13" ht="13.5" customHeight="1">
      <c r="A46" s="165"/>
      <c r="B46" s="167"/>
      <c r="C46" s="28" t="s">
        <v>130</v>
      </c>
      <c r="D46" s="25" t="s">
        <v>208</v>
      </c>
      <c r="E46" s="53"/>
      <c r="F46" s="54"/>
      <c r="G46" s="54"/>
      <c r="H46" s="54"/>
      <c r="I46" s="53"/>
      <c r="J46" s="53"/>
      <c r="K46" s="169"/>
      <c r="L46" s="53"/>
      <c r="M46" s="169"/>
    </row>
    <row r="47" spans="1:13" ht="13.5" customHeight="1">
      <c r="A47" s="74"/>
      <c r="B47" s="167"/>
      <c r="C47" s="28" t="s">
        <v>130</v>
      </c>
      <c r="D47" s="25" t="s">
        <v>268</v>
      </c>
      <c r="E47" s="53"/>
      <c r="F47" s="54"/>
      <c r="G47" s="54"/>
      <c r="H47" s="54"/>
      <c r="I47" s="53"/>
      <c r="J47" s="53"/>
      <c r="K47" s="169"/>
      <c r="L47" s="53"/>
      <c r="M47" s="169"/>
    </row>
    <row r="48" spans="1:13">
      <c r="A48" s="171" t="s">
        <v>12</v>
      </c>
      <c r="B48" s="167"/>
      <c r="C48" s="17"/>
      <c r="D48" s="25"/>
      <c r="E48" s="53" t="s">
        <v>81</v>
      </c>
      <c r="F48" s="54"/>
      <c r="G48" s="54"/>
      <c r="H48" s="54"/>
      <c r="I48" s="53"/>
      <c r="J48" s="53"/>
      <c r="K48" s="169"/>
      <c r="L48" s="53"/>
      <c r="M48" s="169"/>
    </row>
    <row r="49" spans="1:24" ht="13.5" customHeight="1">
      <c r="A49" s="171"/>
      <c r="B49" s="167"/>
      <c r="C49" s="28" t="s">
        <v>130</v>
      </c>
      <c r="D49" s="162" t="s">
        <v>495</v>
      </c>
      <c r="E49" s="162"/>
      <c r="F49" s="162"/>
      <c r="G49" s="162"/>
      <c r="H49" s="162"/>
      <c r="I49" s="162"/>
      <c r="J49" s="52"/>
      <c r="K49" s="169"/>
      <c r="L49" s="52"/>
      <c r="M49" s="169"/>
    </row>
    <row r="50" spans="1:24" ht="13.5" customHeight="1">
      <c r="A50" s="171"/>
      <c r="B50" s="167"/>
      <c r="C50" s="17"/>
      <c r="D50" s="162"/>
      <c r="E50" s="162"/>
      <c r="F50" s="162"/>
      <c r="G50" s="162"/>
      <c r="H50" s="162"/>
      <c r="I50" s="162"/>
      <c r="J50" s="52"/>
      <c r="K50" s="169"/>
      <c r="L50" s="52"/>
      <c r="M50" s="169"/>
    </row>
    <row r="51" spans="1:24" ht="13.5" customHeight="1">
      <c r="A51" s="171"/>
      <c r="B51" s="167"/>
      <c r="C51" s="28" t="s">
        <v>130</v>
      </c>
      <c r="D51" s="25" t="s">
        <v>496</v>
      </c>
      <c r="E51" s="29"/>
      <c r="F51" s="13"/>
      <c r="G51" s="13"/>
      <c r="H51" s="13"/>
      <c r="I51" s="29"/>
      <c r="J51" s="52"/>
      <c r="K51" s="169"/>
      <c r="L51" s="52"/>
      <c r="M51" s="169"/>
    </row>
    <row r="52" spans="1:24" ht="13.5" customHeight="1">
      <c r="A52" s="171"/>
      <c r="B52" s="167"/>
      <c r="C52" s="28" t="s">
        <v>130</v>
      </c>
      <c r="D52" s="25" t="s">
        <v>497</v>
      </c>
      <c r="E52" s="29"/>
      <c r="F52" s="13"/>
      <c r="G52" s="13"/>
      <c r="H52" s="13"/>
      <c r="I52" s="29"/>
      <c r="J52" s="52"/>
      <c r="K52" s="169"/>
      <c r="L52" s="52"/>
      <c r="M52" s="169"/>
    </row>
    <row r="53" spans="1:24">
      <c r="A53" s="171"/>
      <c r="B53" s="167"/>
      <c r="C53" s="17"/>
      <c r="D53" s="25"/>
      <c r="E53" s="10"/>
      <c r="F53" s="54"/>
      <c r="G53" s="54"/>
      <c r="H53" s="54"/>
      <c r="I53" s="53"/>
      <c r="J53" s="53"/>
      <c r="K53" s="169"/>
      <c r="L53" s="53"/>
      <c r="M53" s="169"/>
      <c r="O53" s="59"/>
      <c r="P53" s="59"/>
      <c r="Q53" s="59"/>
      <c r="R53" s="59"/>
      <c r="S53" s="59"/>
      <c r="T53" s="59"/>
      <c r="U53" s="59"/>
      <c r="V53" s="59"/>
      <c r="W53" s="60" t="s">
        <v>329</v>
      </c>
      <c r="X53" s="59"/>
    </row>
    <row r="54" spans="1:24">
      <c r="A54" s="171"/>
      <c r="B54" s="167"/>
      <c r="C54" s="17"/>
      <c r="D54" s="25"/>
      <c r="E54" s="53" t="str">
        <f>"評価値＝(　"&amp;TEXT(P54+R54*0.5,"0.0")&amp;"　)評価数／(　"&amp;TEXT(P54+R54+T54,"0.0")&amp;"　)対象評価項目数＝（　"&amp;TEXT(W54,0)&amp;"　）％"</f>
        <v>評価値＝(　0.0　)評価数／(　0.0　)対象評価項目数＝（　0　）％</v>
      </c>
      <c r="F54" s="54"/>
      <c r="G54" s="54"/>
      <c r="H54" s="54"/>
      <c r="I54" s="53"/>
      <c r="J54" s="53"/>
      <c r="K54" s="169"/>
      <c r="L54" s="53"/>
      <c r="M54" s="169"/>
      <c r="O54" s="59" t="s">
        <v>330</v>
      </c>
      <c r="P54" s="60">
        <f>COUNTIF($C36:$C52,"〇")+COUNTIF($C7:$C31,"〇")</f>
        <v>0</v>
      </c>
      <c r="Q54" s="59" t="s">
        <v>331</v>
      </c>
      <c r="R54" s="60">
        <f>COUNTIF($C36:$C52,"△")+COUNTIF($C7:$C31,"△")</f>
        <v>0</v>
      </c>
      <c r="S54" s="59" t="s">
        <v>332</v>
      </c>
      <c r="T54" s="60">
        <f>COUNTIF($C36:$C52,"×")+COUNTIF($C7:$C31,"×")</f>
        <v>0</v>
      </c>
      <c r="U54" s="59" t="s">
        <v>333</v>
      </c>
      <c r="V54" s="61">
        <f>IF(P54+R54+T54=0,0,ROUND((P54+R54*0.5)/(P54+R54+T54),3))</f>
        <v>0</v>
      </c>
      <c r="W54" s="59">
        <f>IF(V54="","",ROUND(V54*100,1))</f>
        <v>0</v>
      </c>
      <c r="X54" s="62" t="str">
        <f>IF(W54&lt;60,"d",IF(W54&lt;80,"c",IF(W54&lt;90,"b","a")))</f>
        <v>d</v>
      </c>
    </row>
    <row r="55" spans="1:24">
      <c r="A55" s="171"/>
      <c r="B55" s="167"/>
      <c r="C55" s="17"/>
      <c r="D55" s="25"/>
      <c r="E55" s="53" t="s">
        <v>805</v>
      </c>
      <c r="F55" s="54"/>
      <c r="G55" s="54"/>
      <c r="H55" s="54"/>
      <c r="I55" s="53"/>
      <c r="J55" s="53"/>
      <c r="K55" s="169"/>
      <c r="L55" s="53"/>
      <c r="M55" s="169"/>
    </row>
    <row r="56" spans="1:24">
      <c r="A56" s="171"/>
      <c r="B56" s="167"/>
      <c r="C56" s="17"/>
      <c r="D56" s="25"/>
      <c r="E56" s="53" t="s">
        <v>806</v>
      </c>
      <c r="F56" s="54"/>
      <c r="G56" s="54"/>
      <c r="H56" s="54"/>
      <c r="I56" s="53"/>
      <c r="J56" s="53"/>
      <c r="K56" s="169"/>
      <c r="L56" s="53"/>
      <c r="M56" s="169"/>
    </row>
    <row r="57" spans="1:24">
      <c r="A57" s="171"/>
      <c r="B57" s="167"/>
      <c r="C57" s="17"/>
      <c r="D57" s="25"/>
      <c r="E57" s="53" t="s">
        <v>807</v>
      </c>
      <c r="F57" s="54"/>
      <c r="G57" s="54"/>
      <c r="H57" s="54"/>
      <c r="I57" s="53"/>
      <c r="J57" s="53"/>
      <c r="K57" s="169"/>
      <c r="L57" s="53"/>
      <c r="M57" s="169"/>
    </row>
    <row r="58" spans="1:24">
      <c r="A58" s="171"/>
      <c r="B58" s="167"/>
      <c r="C58" s="17"/>
      <c r="D58" s="25"/>
      <c r="E58" s="53" t="s">
        <v>808</v>
      </c>
      <c r="F58" s="54"/>
      <c r="G58" s="54"/>
      <c r="H58" s="54"/>
      <c r="I58" s="53"/>
      <c r="J58" s="53"/>
      <c r="K58" s="169"/>
      <c r="L58" s="53"/>
      <c r="M58" s="169"/>
    </row>
    <row r="59" spans="1:24">
      <c r="A59" s="171"/>
      <c r="B59" s="167"/>
      <c r="C59" s="17"/>
      <c r="D59" s="25"/>
      <c r="E59" s="53"/>
      <c r="F59" s="54"/>
      <c r="G59" s="54"/>
      <c r="H59" s="54"/>
      <c r="I59" s="53"/>
      <c r="J59" s="53"/>
      <c r="K59" s="169"/>
      <c r="L59" s="53"/>
      <c r="M59" s="169"/>
    </row>
    <row r="60" spans="1:24">
      <c r="A60" s="171"/>
      <c r="B60" s="167"/>
      <c r="C60" s="17"/>
      <c r="D60" s="25"/>
      <c r="E60" s="10"/>
      <c r="F60" s="54"/>
      <c r="G60" s="54"/>
      <c r="H60" s="54"/>
      <c r="I60" s="53"/>
      <c r="J60" s="53"/>
      <c r="K60" s="169"/>
      <c r="L60" s="53"/>
      <c r="M60" s="169"/>
    </row>
    <row r="61" spans="1:24">
      <c r="A61" s="174"/>
      <c r="B61" s="175"/>
      <c r="C61" s="19"/>
      <c r="D61" s="27"/>
      <c r="E61" s="37"/>
      <c r="F61" s="57"/>
      <c r="G61" s="57"/>
      <c r="H61" s="57"/>
      <c r="I61" s="57"/>
      <c r="J61" s="57"/>
      <c r="K61" s="170"/>
      <c r="L61" s="57"/>
      <c r="M61" s="170"/>
    </row>
    <row r="62" spans="1:24">
      <c r="C62" s="33"/>
      <c r="D62" s="41"/>
      <c r="K62" s="33"/>
      <c r="L62" s="33"/>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c r="K74" s="33"/>
      <c r="L74" s="33"/>
    </row>
    <row r="75" spans="4:91">
      <c r="K75" s="33"/>
      <c r="L75" s="33"/>
    </row>
    <row r="76" spans="4:91">
      <c r="K76" s="33"/>
      <c r="L76" s="33"/>
    </row>
    <row r="77" spans="4:91" s="11" customFormat="1">
      <c r="D77" s="23"/>
      <c r="K77" s="33"/>
      <c r="L77" s="33"/>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row>
  </sheetData>
  <mergeCells count="29">
    <mergeCell ref="K41:K61"/>
    <mergeCell ref="M41:M61"/>
    <mergeCell ref="D42:I42"/>
    <mergeCell ref="D49:I50"/>
    <mergeCell ref="A4:A16"/>
    <mergeCell ref="B4:B32"/>
    <mergeCell ref="K36:K40"/>
    <mergeCell ref="M36:M40"/>
    <mergeCell ref="D38:I39"/>
    <mergeCell ref="A18:A32"/>
    <mergeCell ref="D22:I23"/>
    <mergeCell ref="D24:I25"/>
    <mergeCell ref="A36:A46"/>
    <mergeCell ref="B36:B61"/>
    <mergeCell ref="D36:I36"/>
    <mergeCell ref="A48:A61"/>
    <mergeCell ref="M4:M7"/>
    <mergeCell ref="D7:I7"/>
    <mergeCell ref="K8:K32"/>
    <mergeCell ref="M8:M32"/>
    <mergeCell ref="D10:I11"/>
    <mergeCell ref="D12:I13"/>
    <mergeCell ref="D14:I15"/>
    <mergeCell ref="D16:I17"/>
    <mergeCell ref="C3:F3"/>
    <mergeCell ref="G3:H3"/>
    <mergeCell ref="C35:F35"/>
    <mergeCell ref="G35:H35"/>
    <mergeCell ref="K4:K7"/>
  </mergeCells>
  <phoneticPr fontId="2"/>
  <dataValidations count="2">
    <dataValidation type="list" allowBlank="1" showInputMessage="1" showErrorMessage="1" sqref="C7:C8 C10 C12 C14 C16 C18:C22 C24 C26:C31 C36:C38 C40 C42:C47 C49 C51:C52">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4"/>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82</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71" t="s">
        <v>8</v>
      </c>
      <c r="J3" s="71"/>
      <c r="K3" s="73" t="s">
        <v>9</v>
      </c>
      <c r="L3" s="71"/>
      <c r="M3" s="73" t="s">
        <v>10</v>
      </c>
      <c r="O3" s="62" t="str">
        <f>IF(OR(L4="〇",L8="〇"),"e",IF(OR(J4="〇",J8="〇"),"d",X38))</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83</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c r="A6" s="165"/>
      <c r="B6" s="167"/>
      <c r="C6" s="17"/>
      <c r="D6" s="25"/>
      <c r="E6" s="53" t="s">
        <v>27</v>
      </c>
      <c r="F6" s="53"/>
      <c r="G6" s="53"/>
      <c r="H6" s="53"/>
      <c r="I6" s="53"/>
      <c r="J6" s="109"/>
      <c r="K6" s="169"/>
      <c r="L6" s="18"/>
      <c r="M6" s="169"/>
    </row>
    <row r="7" spans="1:22" ht="13.5" customHeight="1">
      <c r="A7" s="165"/>
      <c r="B7" s="167"/>
      <c r="C7" s="28" t="s">
        <v>130</v>
      </c>
      <c r="D7" s="162" t="s">
        <v>498</v>
      </c>
      <c r="E7" s="162"/>
      <c r="F7" s="162"/>
      <c r="G7" s="162"/>
      <c r="H7" s="162"/>
      <c r="I7" s="162"/>
      <c r="J7" s="109"/>
      <c r="K7" s="169"/>
      <c r="L7" s="19"/>
      <c r="M7" s="170"/>
    </row>
    <row r="8" spans="1:22" ht="13.5" customHeight="1">
      <c r="A8" s="165"/>
      <c r="B8" s="167"/>
      <c r="C8" s="28" t="s">
        <v>130</v>
      </c>
      <c r="D8" s="25" t="s">
        <v>499</v>
      </c>
      <c r="E8" s="44"/>
      <c r="F8" s="13"/>
      <c r="G8" s="13"/>
      <c r="H8" s="13"/>
      <c r="I8" s="29"/>
      <c r="J8" s="109"/>
      <c r="K8" s="107"/>
      <c r="L8" s="35" t="s">
        <v>130</v>
      </c>
      <c r="M8" s="75"/>
    </row>
    <row r="9" spans="1:22" ht="13.5" customHeight="1">
      <c r="A9" s="165"/>
      <c r="B9" s="167"/>
      <c r="C9" s="28" t="s">
        <v>130</v>
      </c>
      <c r="D9" s="25" t="s">
        <v>500</v>
      </c>
      <c r="E9" s="53"/>
      <c r="F9" s="54"/>
      <c r="G9" s="54"/>
      <c r="H9" s="54"/>
      <c r="I9" s="53"/>
      <c r="J9" s="109"/>
      <c r="K9" s="169"/>
      <c r="L9" s="78"/>
      <c r="M9" s="169" t="s">
        <v>132</v>
      </c>
    </row>
    <row r="10" spans="1:22">
      <c r="A10" s="165"/>
      <c r="B10" s="167"/>
      <c r="C10" s="17"/>
      <c r="D10" s="25"/>
      <c r="E10" s="53" t="s">
        <v>84</v>
      </c>
      <c r="F10" s="54"/>
      <c r="G10" s="54"/>
      <c r="H10" s="54"/>
      <c r="I10" s="53"/>
      <c r="J10" s="53"/>
      <c r="K10" s="169"/>
      <c r="L10" s="53"/>
      <c r="M10" s="169"/>
    </row>
    <row r="11" spans="1:22" ht="13.5" customHeight="1">
      <c r="A11" s="165"/>
      <c r="B11" s="167"/>
      <c r="C11" s="28" t="s">
        <v>130</v>
      </c>
      <c r="D11" s="177" t="s">
        <v>501</v>
      </c>
      <c r="E11" s="177"/>
      <c r="F11" s="177"/>
      <c r="G11" s="177"/>
      <c r="H11" s="177"/>
      <c r="I11" s="177"/>
      <c r="J11" s="52"/>
      <c r="K11" s="169"/>
      <c r="L11" s="52"/>
      <c r="M11" s="169"/>
    </row>
    <row r="12" spans="1:22" ht="13.5" customHeight="1">
      <c r="A12" s="165"/>
      <c r="B12" s="167"/>
      <c r="C12" s="28" t="s">
        <v>130</v>
      </c>
      <c r="D12" s="25" t="s">
        <v>502</v>
      </c>
      <c r="E12" s="29"/>
      <c r="F12" s="13"/>
      <c r="G12" s="13"/>
      <c r="H12" s="13"/>
      <c r="I12" s="29"/>
      <c r="J12" s="52"/>
      <c r="K12" s="169"/>
      <c r="L12" s="52"/>
      <c r="M12" s="169"/>
    </row>
    <row r="13" spans="1:22" ht="13.5" customHeight="1">
      <c r="A13" s="165"/>
      <c r="B13" s="167"/>
      <c r="C13" s="28" t="s">
        <v>130</v>
      </c>
      <c r="D13" s="25" t="s">
        <v>503</v>
      </c>
      <c r="E13" s="53"/>
      <c r="F13" s="54"/>
      <c r="G13" s="54"/>
      <c r="H13" s="54"/>
      <c r="I13" s="53"/>
      <c r="J13" s="109"/>
      <c r="K13" s="169"/>
      <c r="L13" s="78"/>
      <c r="M13" s="169"/>
    </row>
    <row r="14" spans="1:22" ht="13.5" customHeight="1">
      <c r="A14" s="165"/>
      <c r="B14" s="167"/>
      <c r="C14" s="28" t="s">
        <v>130</v>
      </c>
      <c r="D14" s="25" t="s">
        <v>504</v>
      </c>
      <c r="E14" s="53"/>
      <c r="F14" s="54"/>
      <c r="G14" s="54"/>
      <c r="H14" s="54"/>
      <c r="I14" s="53"/>
      <c r="J14" s="109"/>
      <c r="K14" s="169"/>
      <c r="L14" s="78"/>
      <c r="M14" s="169"/>
    </row>
    <row r="15" spans="1:22" ht="13.5" customHeight="1">
      <c r="A15" s="171" t="s">
        <v>12</v>
      </c>
      <c r="B15" s="167"/>
      <c r="C15" s="28" t="s">
        <v>130</v>
      </c>
      <c r="D15" s="25" t="s">
        <v>505</v>
      </c>
      <c r="E15" s="53"/>
      <c r="F15" s="54"/>
      <c r="G15" s="54"/>
      <c r="H15" s="54"/>
      <c r="I15" s="53"/>
      <c r="J15" s="109"/>
      <c r="K15" s="169"/>
      <c r="L15" s="78"/>
      <c r="M15" s="169"/>
    </row>
    <row r="16" spans="1:22" ht="13.5" customHeight="1">
      <c r="A16" s="171"/>
      <c r="B16" s="167"/>
      <c r="C16" s="28" t="s">
        <v>130</v>
      </c>
      <c r="D16" s="25" t="s">
        <v>506</v>
      </c>
      <c r="E16" s="53"/>
      <c r="F16" s="54"/>
      <c r="G16" s="54"/>
      <c r="H16" s="54"/>
      <c r="I16" s="53"/>
      <c r="J16" s="109"/>
      <c r="K16" s="169"/>
      <c r="L16" s="78"/>
      <c r="M16" s="169"/>
    </row>
    <row r="17" spans="1:13" ht="13.5" customHeight="1">
      <c r="A17" s="171"/>
      <c r="B17" s="167"/>
      <c r="C17" s="28" t="s">
        <v>130</v>
      </c>
      <c r="D17" s="25" t="s">
        <v>507</v>
      </c>
      <c r="E17" s="53"/>
      <c r="F17" s="54"/>
      <c r="G17" s="54"/>
      <c r="H17" s="54"/>
      <c r="I17" s="53"/>
      <c r="J17" s="53"/>
      <c r="K17" s="169"/>
      <c r="L17" s="53"/>
      <c r="M17" s="169"/>
    </row>
    <row r="18" spans="1:13" ht="13.5" customHeight="1">
      <c r="A18" s="171"/>
      <c r="B18" s="167"/>
      <c r="C18" s="28" t="s">
        <v>130</v>
      </c>
      <c r="D18" s="25" t="s">
        <v>508</v>
      </c>
      <c r="E18" s="53"/>
      <c r="F18" s="54"/>
      <c r="G18" s="54"/>
      <c r="H18" s="54"/>
      <c r="I18" s="53"/>
      <c r="J18" s="53"/>
      <c r="K18" s="169"/>
      <c r="L18" s="53"/>
      <c r="M18" s="169"/>
    </row>
    <row r="19" spans="1:13" ht="13.5" customHeight="1">
      <c r="A19" s="171"/>
      <c r="B19" s="167"/>
      <c r="C19" s="28" t="s">
        <v>130</v>
      </c>
      <c r="D19" s="25" t="s">
        <v>509</v>
      </c>
      <c r="E19" s="53"/>
      <c r="F19" s="54"/>
      <c r="G19" s="54"/>
      <c r="H19" s="54"/>
      <c r="I19" s="53"/>
      <c r="J19" s="53"/>
      <c r="K19" s="169"/>
      <c r="L19" s="53"/>
      <c r="M19" s="169"/>
    </row>
    <row r="20" spans="1:13" ht="13.5" customHeight="1">
      <c r="A20" s="171"/>
      <c r="B20" s="167"/>
      <c r="C20" s="28" t="s">
        <v>130</v>
      </c>
      <c r="D20" s="25" t="s">
        <v>510</v>
      </c>
      <c r="E20" s="53"/>
      <c r="F20" s="54"/>
      <c r="G20" s="54"/>
      <c r="H20" s="54"/>
      <c r="I20" s="53"/>
      <c r="J20" s="53"/>
      <c r="K20" s="169"/>
      <c r="L20" s="53"/>
      <c r="M20" s="169"/>
    </row>
    <row r="21" spans="1:13" ht="13.5" customHeight="1">
      <c r="A21" s="171"/>
      <c r="B21" s="167"/>
      <c r="C21" s="28" t="s">
        <v>130</v>
      </c>
      <c r="D21" s="25" t="s">
        <v>511</v>
      </c>
      <c r="E21" s="53"/>
      <c r="F21" s="54"/>
      <c r="G21" s="54"/>
      <c r="H21" s="54"/>
      <c r="I21" s="53"/>
      <c r="J21" s="53"/>
      <c r="K21" s="169"/>
      <c r="L21" s="53"/>
      <c r="M21" s="169"/>
    </row>
    <row r="22" spans="1:13" ht="13.5" customHeight="1">
      <c r="A22" s="171"/>
      <c r="B22" s="167"/>
      <c r="C22" s="28" t="s">
        <v>130</v>
      </c>
      <c r="D22" s="25" t="s">
        <v>512</v>
      </c>
      <c r="E22" s="53"/>
      <c r="F22" s="54"/>
      <c r="G22" s="54"/>
      <c r="H22" s="54"/>
      <c r="I22" s="53"/>
      <c r="J22" s="53"/>
      <c r="K22" s="169"/>
      <c r="L22" s="53"/>
      <c r="M22" s="169"/>
    </row>
    <row r="23" spans="1:13" ht="13.5" customHeight="1">
      <c r="A23" s="171"/>
      <c r="B23" s="167"/>
      <c r="C23" s="28" t="s">
        <v>130</v>
      </c>
      <c r="D23" s="25" t="s">
        <v>513</v>
      </c>
      <c r="E23" s="53"/>
      <c r="F23" s="54"/>
      <c r="G23" s="54"/>
      <c r="H23" s="54"/>
      <c r="I23" s="53"/>
      <c r="J23" s="53"/>
      <c r="K23" s="169"/>
      <c r="L23" s="53"/>
      <c r="M23" s="169"/>
    </row>
    <row r="24" spans="1:13">
      <c r="A24" s="171"/>
      <c r="B24" s="167"/>
      <c r="C24" s="17"/>
      <c r="D24" s="25"/>
      <c r="E24" s="53" t="s">
        <v>85</v>
      </c>
      <c r="F24" s="54"/>
      <c r="G24" s="54"/>
      <c r="H24" s="54"/>
      <c r="I24" s="53"/>
      <c r="J24" s="53"/>
      <c r="K24" s="169"/>
      <c r="L24" s="53"/>
      <c r="M24" s="169"/>
    </row>
    <row r="25" spans="1:13" ht="13.5" customHeight="1">
      <c r="A25" s="171"/>
      <c r="B25" s="167"/>
      <c r="C25" s="28" t="s">
        <v>130</v>
      </c>
      <c r="D25" s="177" t="s">
        <v>521</v>
      </c>
      <c r="E25" s="177"/>
      <c r="F25" s="177"/>
      <c r="G25" s="177"/>
      <c r="H25" s="177"/>
      <c r="I25" s="177"/>
      <c r="J25" s="52"/>
      <c r="K25" s="169"/>
      <c r="L25" s="52"/>
      <c r="M25" s="169"/>
    </row>
    <row r="26" spans="1:13" ht="13.5" customHeight="1">
      <c r="A26" s="171"/>
      <c r="B26" s="167"/>
      <c r="C26" s="28" t="s">
        <v>130</v>
      </c>
      <c r="D26" s="25" t="s">
        <v>514</v>
      </c>
      <c r="E26" s="53"/>
      <c r="F26" s="54"/>
      <c r="G26" s="54"/>
      <c r="H26" s="54"/>
      <c r="I26" s="53"/>
      <c r="J26" s="109"/>
      <c r="K26" s="169"/>
      <c r="L26" s="78"/>
      <c r="M26" s="169"/>
    </row>
    <row r="27" spans="1:13" ht="13.5" customHeight="1">
      <c r="A27" s="171"/>
      <c r="B27" s="167"/>
      <c r="C27" s="28" t="s">
        <v>130</v>
      </c>
      <c r="D27" s="25" t="s">
        <v>515</v>
      </c>
      <c r="E27" s="53"/>
      <c r="F27" s="54"/>
      <c r="G27" s="54"/>
      <c r="H27" s="54"/>
      <c r="I27" s="53"/>
      <c r="J27" s="109"/>
      <c r="K27" s="169"/>
      <c r="L27" s="78"/>
      <c r="M27" s="169"/>
    </row>
    <row r="28" spans="1:13" ht="13.5" customHeight="1">
      <c r="A28" s="171"/>
      <c r="B28" s="167"/>
      <c r="C28" s="28" t="s">
        <v>130</v>
      </c>
      <c r="D28" s="25" t="s">
        <v>516</v>
      </c>
      <c r="E28" s="53"/>
      <c r="F28" s="54"/>
      <c r="G28" s="54"/>
      <c r="H28" s="54"/>
      <c r="I28" s="53"/>
      <c r="J28" s="109"/>
      <c r="K28" s="169"/>
      <c r="L28" s="78"/>
      <c r="M28" s="169"/>
    </row>
    <row r="29" spans="1:13" ht="13.5" customHeight="1">
      <c r="A29" s="171"/>
      <c r="B29" s="167"/>
      <c r="C29" s="28" t="s">
        <v>130</v>
      </c>
      <c r="D29" s="25" t="s">
        <v>517</v>
      </c>
      <c r="E29" s="53"/>
      <c r="F29" s="54"/>
      <c r="G29" s="54"/>
      <c r="H29" s="54"/>
      <c r="I29" s="53"/>
      <c r="J29" s="109"/>
      <c r="K29" s="169"/>
      <c r="L29" s="78"/>
      <c r="M29" s="169"/>
    </row>
    <row r="30" spans="1:13" ht="13.5" customHeight="1">
      <c r="A30" s="171"/>
      <c r="B30" s="167"/>
      <c r="C30" s="28" t="s">
        <v>130</v>
      </c>
      <c r="D30" s="25" t="s">
        <v>518</v>
      </c>
      <c r="E30" s="53"/>
      <c r="F30" s="54"/>
      <c r="G30" s="54"/>
      <c r="H30" s="54"/>
      <c r="I30" s="53"/>
      <c r="J30" s="109"/>
      <c r="K30" s="169"/>
      <c r="L30" s="78"/>
      <c r="M30" s="169"/>
    </row>
    <row r="31" spans="1:13" ht="13.5" customHeight="1">
      <c r="A31" s="171"/>
      <c r="B31" s="167"/>
      <c r="C31" s="28" t="s">
        <v>130</v>
      </c>
      <c r="D31" s="25" t="s">
        <v>519</v>
      </c>
      <c r="E31" s="53"/>
      <c r="F31" s="54"/>
      <c r="G31" s="54"/>
      <c r="H31" s="54"/>
      <c r="I31" s="53"/>
      <c r="J31" s="109"/>
      <c r="K31" s="169"/>
      <c r="L31" s="78"/>
      <c r="M31" s="169"/>
    </row>
    <row r="32" spans="1:13" ht="13.5" customHeight="1">
      <c r="A32" s="174"/>
      <c r="B32" s="175"/>
      <c r="C32" s="46" t="s">
        <v>130</v>
      </c>
      <c r="D32" s="27" t="s">
        <v>520</v>
      </c>
      <c r="E32" s="57"/>
      <c r="F32" s="57"/>
      <c r="G32" s="57"/>
      <c r="H32" s="57"/>
      <c r="I32" s="57"/>
      <c r="J32" s="58"/>
      <c r="K32" s="170"/>
      <c r="L32" s="58"/>
      <c r="M32" s="170"/>
    </row>
    <row r="33" spans="1:24">
      <c r="A33" s="11" t="s">
        <v>82</v>
      </c>
      <c r="C33" s="33"/>
      <c r="D33" s="41"/>
      <c r="K33" s="33"/>
      <c r="L33" s="33"/>
      <c r="M33" s="16"/>
    </row>
    <row r="34" spans="1:24" ht="19.5">
      <c r="A34" s="11" t="s">
        <v>1</v>
      </c>
      <c r="C34" s="33"/>
      <c r="D34" s="41"/>
      <c r="G34" s="4" t="s">
        <v>16</v>
      </c>
      <c r="K34" s="33"/>
      <c r="L34" s="33"/>
      <c r="M34" s="113" t="str">
        <f>M2</f>
        <v>（主任監督員 ）</v>
      </c>
    </row>
    <row r="35" spans="1:24" ht="19.5">
      <c r="A35" s="6" t="s">
        <v>2</v>
      </c>
      <c r="B35" s="6" t="s">
        <v>3</v>
      </c>
      <c r="C35" s="157" t="s">
        <v>4</v>
      </c>
      <c r="D35" s="158"/>
      <c r="E35" s="158"/>
      <c r="F35" s="159"/>
      <c r="G35" s="160" t="s">
        <v>6</v>
      </c>
      <c r="H35" s="161"/>
      <c r="I35" s="6" t="s">
        <v>8</v>
      </c>
      <c r="J35" s="71"/>
      <c r="K35" s="73" t="s">
        <v>9</v>
      </c>
      <c r="L35" s="71"/>
      <c r="M35" s="73" t="s">
        <v>10</v>
      </c>
    </row>
    <row r="36" spans="1:24">
      <c r="A36" s="164" t="s">
        <v>11</v>
      </c>
      <c r="B36" s="166" t="s">
        <v>83</v>
      </c>
      <c r="C36" s="17"/>
      <c r="D36" s="25"/>
      <c r="E36" s="10"/>
      <c r="F36" s="9"/>
      <c r="G36" s="9"/>
      <c r="H36" s="9"/>
      <c r="I36" s="9"/>
      <c r="J36" s="9"/>
      <c r="K36" s="168"/>
      <c r="L36" s="9"/>
      <c r="M36" s="168"/>
    </row>
    <row r="37" spans="1:24">
      <c r="A37" s="165"/>
      <c r="B37" s="167"/>
      <c r="C37" s="17"/>
      <c r="D37" s="25"/>
      <c r="E37" s="10"/>
      <c r="F37" s="10"/>
      <c r="G37" s="10"/>
      <c r="H37" s="10"/>
      <c r="I37" s="10"/>
      <c r="J37" s="10"/>
      <c r="K37" s="169"/>
      <c r="L37" s="10"/>
      <c r="M37" s="169"/>
      <c r="O37" s="59"/>
      <c r="P37" s="59"/>
      <c r="Q37" s="59"/>
      <c r="R37" s="59"/>
      <c r="S37" s="59"/>
      <c r="T37" s="59"/>
      <c r="U37" s="59"/>
      <c r="V37" s="59"/>
      <c r="W37" s="60" t="s">
        <v>329</v>
      </c>
      <c r="X37" s="59"/>
    </row>
    <row r="38" spans="1:24">
      <c r="A38" s="165"/>
      <c r="B38" s="167"/>
      <c r="C38" s="17"/>
      <c r="D38" s="25"/>
      <c r="E38" s="53" t="str">
        <f>"評価値＝(　"&amp;TEXT(P38+R38*0.5,"0.0")&amp;"　)評価数／(　"&amp;TEXT(P38+R38+T38,"0.0")&amp;"　)対象評価項目数＝（　"&amp;TEXT(W38,0)&amp;"　）％"</f>
        <v>評価値＝(　0.0　)評価数／(　0.0　)対象評価項目数＝（　0　）％</v>
      </c>
      <c r="F38" s="53"/>
      <c r="G38" s="53"/>
      <c r="H38" s="53"/>
      <c r="I38" s="53"/>
      <c r="J38" s="53"/>
      <c r="K38" s="169"/>
      <c r="L38" s="53"/>
      <c r="M38" s="169"/>
      <c r="O38" s="59" t="s">
        <v>330</v>
      </c>
      <c r="P38" s="60">
        <f>COUNTIF($C7:$C32,"〇")</f>
        <v>0</v>
      </c>
      <c r="Q38" s="59" t="s">
        <v>331</v>
      </c>
      <c r="R38" s="60">
        <f>COUNTIF($C7:$C32,"△")</f>
        <v>0</v>
      </c>
      <c r="S38" s="59" t="s">
        <v>332</v>
      </c>
      <c r="T38" s="60">
        <f>COUNTIF($C7:$C32,"×")</f>
        <v>0</v>
      </c>
      <c r="U38" s="59" t="s">
        <v>333</v>
      </c>
      <c r="V38" s="61">
        <f>IF(P38+R38+T38=0,0,ROUND((P38+R38*0.5)/(P38+R38+T38),3))</f>
        <v>0</v>
      </c>
      <c r="W38" s="59">
        <f>IF(V38="","",ROUND(V38*100,1))</f>
        <v>0</v>
      </c>
      <c r="X38" s="62" t="str">
        <f>IF(W38&lt;60,"d",IF(W38&lt;80,"c",IF(W38&lt;90,"b","a")))</f>
        <v>d</v>
      </c>
    </row>
    <row r="39" spans="1:24">
      <c r="A39" s="165"/>
      <c r="B39" s="167"/>
      <c r="C39" s="17"/>
      <c r="D39" s="25"/>
      <c r="E39" s="53" t="s">
        <v>805</v>
      </c>
      <c r="F39" s="53"/>
      <c r="G39" s="53"/>
      <c r="H39" s="53"/>
      <c r="I39" s="53"/>
      <c r="J39" s="53"/>
      <c r="K39" s="169"/>
      <c r="L39" s="53"/>
      <c r="M39" s="169"/>
    </row>
    <row r="40" spans="1:24">
      <c r="A40" s="165"/>
      <c r="B40" s="167"/>
      <c r="C40" s="17"/>
      <c r="D40" s="25"/>
      <c r="E40" s="53" t="s">
        <v>806</v>
      </c>
      <c r="F40" s="53"/>
      <c r="G40" s="53"/>
      <c r="H40" s="53"/>
      <c r="I40" s="53"/>
      <c r="J40" s="53"/>
      <c r="K40" s="169"/>
      <c r="L40" s="53"/>
      <c r="M40" s="169"/>
    </row>
    <row r="41" spans="1:24">
      <c r="A41" s="165"/>
      <c r="B41" s="167"/>
      <c r="C41" s="17"/>
      <c r="D41" s="25"/>
      <c r="E41" s="53" t="s">
        <v>807</v>
      </c>
      <c r="F41" s="54"/>
      <c r="G41" s="54"/>
      <c r="H41" s="54"/>
      <c r="I41" s="53"/>
      <c r="J41" s="53"/>
      <c r="K41" s="169"/>
      <c r="L41" s="53"/>
      <c r="M41" s="169"/>
    </row>
    <row r="42" spans="1:24">
      <c r="A42" s="165"/>
      <c r="B42" s="167"/>
      <c r="C42" s="17"/>
      <c r="D42" s="25"/>
      <c r="E42" s="53" t="s">
        <v>808</v>
      </c>
      <c r="F42" s="54"/>
      <c r="G42" s="54"/>
      <c r="H42" s="54"/>
      <c r="I42" s="53"/>
      <c r="J42" s="53"/>
      <c r="K42" s="169"/>
      <c r="L42" s="53"/>
      <c r="M42" s="169"/>
    </row>
    <row r="43" spans="1:24">
      <c r="A43" s="165"/>
      <c r="B43" s="167"/>
      <c r="C43" s="17"/>
      <c r="D43" s="25"/>
      <c r="E43" s="53"/>
      <c r="F43" s="54"/>
      <c r="G43" s="54"/>
      <c r="H43" s="54"/>
      <c r="I43" s="53"/>
      <c r="J43" s="53"/>
      <c r="K43" s="169"/>
      <c r="L43" s="53"/>
      <c r="M43" s="169"/>
    </row>
    <row r="44" spans="1:24">
      <c r="A44" s="165"/>
      <c r="B44" s="167"/>
      <c r="C44" s="17"/>
      <c r="D44" s="25"/>
      <c r="E44" s="10"/>
      <c r="F44" s="54"/>
      <c r="G44" s="54"/>
      <c r="H44" s="54"/>
      <c r="I44" s="53"/>
      <c r="J44" s="53"/>
      <c r="K44" s="169"/>
      <c r="L44" s="53"/>
      <c r="M44" s="169"/>
    </row>
    <row r="45" spans="1:24">
      <c r="A45" s="165"/>
      <c r="B45" s="167"/>
      <c r="C45" s="17"/>
      <c r="D45" s="25"/>
      <c r="E45" s="10"/>
      <c r="F45" s="54"/>
      <c r="G45" s="54"/>
      <c r="H45" s="54"/>
      <c r="I45" s="53"/>
      <c r="J45" s="53"/>
      <c r="K45" s="169"/>
      <c r="L45" s="53"/>
      <c r="M45" s="169"/>
    </row>
    <row r="46" spans="1:24">
      <c r="A46" s="171" t="s">
        <v>12</v>
      </c>
      <c r="B46" s="167"/>
      <c r="C46" s="17"/>
      <c r="D46" s="25"/>
      <c r="E46" s="53"/>
      <c r="F46" s="54"/>
      <c r="G46" s="54"/>
      <c r="H46" s="54"/>
      <c r="I46" s="53"/>
      <c r="J46" s="53"/>
      <c r="K46" s="169"/>
      <c r="L46" s="53"/>
      <c r="M46" s="169"/>
    </row>
    <row r="47" spans="1:24">
      <c r="A47" s="171"/>
      <c r="B47" s="167"/>
      <c r="C47" s="17"/>
      <c r="D47" s="25"/>
      <c r="E47" s="53"/>
      <c r="F47" s="54"/>
      <c r="G47" s="54"/>
      <c r="H47" s="54"/>
      <c r="I47" s="53"/>
      <c r="J47" s="53"/>
      <c r="K47" s="169"/>
      <c r="L47" s="53"/>
      <c r="M47" s="169"/>
    </row>
    <row r="48" spans="1:24">
      <c r="A48" s="171"/>
      <c r="B48" s="167"/>
      <c r="C48" s="17"/>
      <c r="D48" s="25"/>
      <c r="E48" s="53"/>
      <c r="F48" s="54"/>
      <c r="G48" s="54"/>
      <c r="H48" s="54"/>
      <c r="I48" s="53"/>
      <c r="J48" s="53"/>
      <c r="K48" s="169"/>
      <c r="L48" s="53"/>
      <c r="M48" s="169"/>
    </row>
    <row r="49" spans="1:13">
      <c r="A49" s="171"/>
      <c r="B49" s="167"/>
      <c r="C49" s="17"/>
      <c r="D49" s="25"/>
      <c r="E49" s="53"/>
      <c r="F49" s="54"/>
      <c r="G49" s="54"/>
      <c r="H49" s="54"/>
      <c r="I49" s="53"/>
      <c r="J49" s="53"/>
      <c r="K49" s="169"/>
      <c r="L49" s="53"/>
      <c r="M49" s="169"/>
    </row>
    <row r="50" spans="1:13">
      <c r="A50" s="171"/>
      <c r="B50" s="167"/>
      <c r="C50" s="17"/>
      <c r="D50" s="25"/>
      <c r="E50" s="53"/>
      <c r="F50" s="54"/>
      <c r="G50" s="54"/>
      <c r="H50" s="54"/>
      <c r="I50" s="53"/>
      <c r="J50" s="53"/>
      <c r="K50" s="169"/>
      <c r="L50" s="53"/>
      <c r="M50" s="169"/>
    </row>
    <row r="51" spans="1:13">
      <c r="A51" s="171"/>
      <c r="B51" s="167"/>
      <c r="C51" s="17"/>
      <c r="D51" s="25"/>
      <c r="E51" s="53"/>
      <c r="F51" s="54"/>
      <c r="G51" s="54"/>
      <c r="H51" s="54"/>
      <c r="I51" s="53"/>
      <c r="J51" s="53"/>
      <c r="K51" s="169"/>
      <c r="L51" s="53"/>
      <c r="M51" s="169"/>
    </row>
    <row r="52" spans="1:13">
      <c r="A52" s="171"/>
      <c r="B52" s="167"/>
      <c r="C52" s="17"/>
      <c r="D52" s="25"/>
      <c r="E52" s="53"/>
      <c r="F52" s="54"/>
      <c r="G52" s="54"/>
      <c r="H52" s="54"/>
      <c r="I52" s="53"/>
      <c r="J52" s="53"/>
      <c r="K52" s="169"/>
      <c r="L52" s="53"/>
      <c r="M52" s="169"/>
    </row>
    <row r="53" spans="1:13">
      <c r="A53" s="171"/>
      <c r="B53" s="167"/>
      <c r="C53" s="17"/>
      <c r="D53" s="25"/>
      <c r="E53" s="53"/>
      <c r="F53" s="54"/>
      <c r="G53" s="54"/>
      <c r="H53" s="54"/>
      <c r="I53" s="53"/>
      <c r="J53" s="53"/>
      <c r="K53" s="169"/>
      <c r="L53" s="53"/>
      <c r="M53" s="169"/>
    </row>
    <row r="54" spans="1:13">
      <c r="A54" s="171"/>
      <c r="B54" s="167"/>
      <c r="C54" s="17"/>
      <c r="D54" s="25"/>
      <c r="E54" s="53"/>
      <c r="F54" s="54"/>
      <c r="G54" s="54"/>
      <c r="H54" s="54"/>
      <c r="I54" s="53"/>
      <c r="J54" s="53"/>
      <c r="K54" s="169"/>
      <c r="L54" s="53"/>
      <c r="M54" s="169"/>
    </row>
    <row r="55" spans="1:13">
      <c r="A55" s="171"/>
      <c r="B55" s="167"/>
      <c r="C55" s="17"/>
      <c r="D55" s="25"/>
      <c r="E55" s="53"/>
      <c r="F55" s="54"/>
      <c r="G55" s="54"/>
      <c r="H55" s="54"/>
      <c r="I55" s="53"/>
      <c r="J55" s="53"/>
      <c r="K55" s="169"/>
      <c r="L55" s="53"/>
      <c r="M55" s="169"/>
    </row>
    <row r="56" spans="1:13">
      <c r="A56" s="171"/>
      <c r="B56" s="167"/>
      <c r="C56" s="17"/>
      <c r="D56" s="25"/>
      <c r="E56" s="53"/>
      <c r="F56" s="54"/>
      <c r="G56" s="54"/>
      <c r="H56" s="54"/>
      <c r="I56" s="53"/>
      <c r="J56" s="53"/>
      <c r="K56" s="169"/>
      <c r="L56" s="53"/>
      <c r="M56" s="169"/>
    </row>
    <row r="57" spans="1:13">
      <c r="A57" s="171"/>
      <c r="B57" s="167"/>
      <c r="C57" s="17"/>
      <c r="D57" s="25"/>
      <c r="E57" s="10"/>
      <c r="F57" s="54"/>
      <c r="G57" s="54"/>
      <c r="H57" s="54"/>
      <c r="I57" s="53"/>
      <c r="J57" s="53"/>
      <c r="K57" s="169"/>
      <c r="L57" s="53"/>
      <c r="M57" s="169"/>
    </row>
    <row r="58" spans="1:13">
      <c r="A58" s="174"/>
      <c r="B58" s="175"/>
      <c r="C58" s="19"/>
      <c r="D58" s="27"/>
      <c r="E58" s="37"/>
      <c r="F58" s="57"/>
      <c r="G58" s="57"/>
      <c r="H58" s="57"/>
      <c r="I58" s="57"/>
      <c r="J58" s="57"/>
      <c r="K58" s="170"/>
      <c r="L58" s="57"/>
      <c r="M58" s="170"/>
    </row>
    <row r="59" spans="1:13">
      <c r="C59" s="33"/>
      <c r="D59" s="41"/>
      <c r="K59" s="33"/>
      <c r="L59" s="33"/>
    </row>
    <row r="60" spans="1:13">
      <c r="K60" s="33"/>
      <c r="L60" s="33"/>
    </row>
    <row r="61" spans="1:13">
      <c r="K61" s="33"/>
      <c r="L61" s="33"/>
    </row>
    <row r="62" spans="1:13">
      <c r="K62" s="33"/>
      <c r="L62" s="33"/>
    </row>
    <row r="63" spans="1:13">
      <c r="K63" s="33"/>
      <c r="L63" s="33"/>
    </row>
    <row r="64" spans="1:13">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s="11" customFormat="1">
      <c r="D74" s="23"/>
      <c r="K74" s="33"/>
      <c r="L74" s="33"/>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sheetData>
  <mergeCells count="21">
    <mergeCell ref="A36:A45"/>
    <mergeCell ref="B36:B58"/>
    <mergeCell ref="K36:K39"/>
    <mergeCell ref="M36:M39"/>
    <mergeCell ref="K40:K58"/>
    <mergeCell ref="M40:M58"/>
    <mergeCell ref="A46:A58"/>
    <mergeCell ref="K4:K7"/>
    <mergeCell ref="M4:M7"/>
    <mergeCell ref="D7:I7"/>
    <mergeCell ref="K9:K32"/>
    <mergeCell ref="M9:M32"/>
    <mergeCell ref="D11:I11"/>
    <mergeCell ref="D25:I25"/>
    <mergeCell ref="C3:F3"/>
    <mergeCell ref="G3:H3"/>
    <mergeCell ref="C35:F35"/>
    <mergeCell ref="G35:H35"/>
    <mergeCell ref="A4:A14"/>
    <mergeCell ref="B4:B32"/>
    <mergeCell ref="A15:A32"/>
  </mergeCells>
  <phoneticPr fontId="2"/>
  <dataValidations count="2">
    <dataValidation type="list" allowBlank="1" showInputMessage="1" showErrorMessage="1" sqref="C7:C9 C11:C23 C25:C32">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4">
      <c r="A1" s="11" t="s">
        <v>86</v>
      </c>
      <c r="C1" s="33"/>
      <c r="D1" s="41"/>
      <c r="K1" s="33"/>
      <c r="L1" s="33"/>
      <c r="M1" s="16"/>
    </row>
    <row r="2" spans="1:24" ht="19.5">
      <c r="A2" s="11" t="s">
        <v>1</v>
      </c>
      <c r="C2" s="33"/>
      <c r="D2" s="41"/>
      <c r="G2" s="4" t="s">
        <v>16</v>
      </c>
      <c r="K2" s="33"/>
      <c r="L2" s="33"/>
      <c r="M2" s="5" t="s">
        <v>804</v>
      </c>
      <c r="O2" s="59"/>
      <c r="P2" s="60" t="s">
        <v>334</v>
      </c>
      <c r="Q2" s="60"/>
      <c r="R2" s="60" t="s">
        <v>336</v>
      </c>
      <c r="S2" s="60"/>
      <c r="T2" s="60" t="s">
        <v>338</v>
      </c>
      <c r="U2" s="60" t="s">
        <v>339</v>
      </c>
      <c r="V2" s="60" t="s">
        <v>340</v>
      </c>
    </row>
    <row r="3" spans="1:24" ht="18.75" customHeight="1">
      <c r="A3" s="6" t="s">
        <v>2</v>
      </c>
      <c r="B3" s="6" t="s">
        <v>3</v>
      </c>
      <c r="C3" s="157" t="s">
        <v>4</v>
      </c>
      <c r="D3" s="158"/>
      <c r="E3" s="158"/>
      <c r="F3" s="159"/>
      <c r="G3" s="160" t="s">
        <v>6</v>
      </c>
      <c r="H3" s="161"/>
      <c r="I3" s="6" t="s">
        <v>8</v>
      </c>
      <c r="J3" s="71"/>
      <c r="K3" s="73" t="s">
        <v>9</v>
      </c>
      <c r="L3" s="71"/>
      <c r="M3" s="73" t="s">
        <v>10</v>
      </c>
      <c r="O3" s="62" t="str">
        <f>IF(OR(L4="〇",L8="〇"),"e",IF(OR(J4="〇",J8="〇"),"d",X17))</f>
        <v>d</v>
      </c>
      <c r="P3" s="62" t="str">
        <f t="shared" ref="P3:V3" si="0">IF($O$3=P2,"〇","")</f>
        <v/>
      </c>
      <c r="Q3" s="62" t="str">
        <f t="shared" si="0"/>
        <v/>
      </c>
      <c r="R3" s="62" t="str">
        <f t="shared" si="0"/>
        <v/>
      </c>
      <c r="S3" s="62" t="str">
        <f t="shared" si="0"/>
        <v/>
      </c>
      <c r="T3" s="62" t="str">
        <f t="shared" si="0"/>
        <v/>
      </c>
      <c r="U3" s="62" t="str">
        <f t="shared" si="0"/>
        <v>〇</v>
      </c>
      <c r="V3" s="62" t="str">
        <f t="shared" si="0"/>
        <v/>
      </c>
    </row>
    <row r="4" spans="1:24" ht="18.75" customHeight="1">
      <c r="A4" s="164" t="s">
        <v>11</v>
      </c>
      <c r="B4" s="166" t="s">
        <v>87</v>
      </c>
      <c r="C4" s="22"/>
      <c r="D4" s="42"/>
      <c r="E4" s="9" t="s">
        <v>90</v>
      </c>
      <c r="F4" s="9"/>
      <c r="G4" s="9"/>
      <c r="H4" s="9"/>
      <c r="I4" s="9"/>
      <c r="J4" s="14"/>
      <c r="K4" s="168"/>
      <c r="L4" s="35" t="s">
        <v>130</v>
      </c>
      <c r="M4" s="168" t="s">
        <v>131</v>
      </c>
    </row>
    <row r="5" spans="1:24">
      <c r="A5" s="165"/>
      <c r="B5" s="167"/>
      <c r="C5" s="17"/>
      <c r="D5" s="25"/>
      <c r="E5" s="53" t="s">
        <v>14</v>
      </c>
      <c r="F5" s="53"/>
      <c r="G5" s="53"/>
      <c r="H5" s="53"/>
      <c r="I5" s="53"/>
      <c r="J5" s="53"/>
      <c r="K5" s="169"/>
      <c r="L5" s="18"/>
      <c r="M5" s="169"/>
    </row>
    <row r="6" spans="1:24" ht="13.5" customHeight="1">
      <c r="A6" s="165"/>
      <c r="B6" s="167"/>
      <c r="C6" s="28" t="s">
        <v>130</v>
      </c>
      <c r="D6" s="177" t="s">
        <v>523</v>
      </c>
      <c r="E6" s="177"/>
      <c r="F6" s="177"/>
      <c r="G6" s="177"/>
      <c r="H6" s="177"/>
      <c r="I6" s="177"/>
      <c r="J6" s="53"/>
      <c r="K6" s="169"/>
      <c r="L6" s="17"/>
      <c r="M6" s="169"/>
    </row>
    <row r="7" spans="1:24" ht="13.5" customHeight="1">
      <c r="A7" s="165"/>
      <c r="B7" s="167"/>
      <c r="C7" s="28" t="s">
        <v>130</v>
      </c>
      <c r="D7" s="25" t="s">
        <v>522</v>
      </c>
      <c r="E7" s="53"/>
      <c r="F7" s="54"/>
      <c r="G7" s="54"/>
      <c r="H7" s="54"/>
      <c r="I7" s="53"/>
      <c r="J7" s="53"/>
      <c r="K7" s="169"/>
      <c r="L7" s="50"/>
      <c r="M7" s="170"/>
    </row>
    <row r="8" spans="1:24" ht="13.5" customHeight="1">
      <c r="A8" s="165"/>
      <c r="B8" s="167"/>
      <c r="C8" s="28" t="s">
        <v>130</v>
      </c>
      <c r="D8" s="25" t="s">
        <v>524</v>
      </c>
      <c r="E8" s="53"/>
      <c r="F8" s="54"/>
      <c r="G8" s="54"/>
      <c r="H8" s="54"/>
      <c r="I8" s="53"/>
      <c r="J8" s="53"/>
      <c r="K8" s="169"/>
      <c r="L8" s="35" t="s">
        <v>130</v>
      </c>
      <c r="M8" s="169" t="s">
        <v>132</v>
      </c>
    </row>
    <row r="9" spans="1:24" ht="13.5" customHeight="1">
      <c r="A9" s="165"/>
      <c r="B9" s="167"/>
      <c r="C9" s="28" t="s">
        <v>130</v>
      </c>
      <c r="D9" s="25" t="s">
        <v>525</v>
      </c>
      <c r="E9" s="53"/>
      <c r="F9" s="54"/>
      <c r="G9" s="54"/>
      <c r="H9" s="54"/>
      <c r="I9" s="53"/>
      <c r="J9" s="53"/>
      <c r="K9" s="169"/>
      <c r="L9" s="53"/>
      <c r="M9" s="169"/>
    </row>
    <row r="10" spans="1:24" ht="13.5" customHeight="1">
      <c r="A10" s="165"/>
      <c r="B10" s="167"/>
      <c r="C10" s="28" t="s">
        <v>130</v>
      </c>
      <c r="D10" s="25" t="s">
        <v>526</v>
      </c>
      <c r="E10" s="53"/>
      <c r="F10" s="54"/>
      <c r="G10" s="54"/>
      <c r="H10" s="54"/>
      <c r="I10" s="53"/>
      <c r="J10" s="53"/>
      <c r="K10" s="169"/>
      <c r="L10" s="53"/>
      <c r="M10" s="169"/>
    </row>
    <row r="11" spans="1:24" ht="13.5" customHeight="1">
      <c r="A11" s="165"/>
      <c r="B11" s="167"/>
      <c r="C11" s="28" t="s">
        <v>130</v>
      </c>
      <c r="D11" s="25" t="s">
        <v>527</v>
      </c>
      <c r="E11" s="53"/>
      <c r="F11" s="54"/>
      <c r="G11" s="54"/>
      <c r="H11" s="54"/>
      <c r="I11" s="53"/>
      <c r="J11" s="53"/>
      <c r="K11" s="169"/>
      <c r="L11" s="53"/>
      <c r="M11" s="169"/>
    </row>
    <row r="12" spans="1:24" ht="13.5" customHeight="1">
      <c r="A12" s="165"/>
      <c r="B12" s="167"/>
      <c r="C12" s="28" t="s">
        <v>130</v>
      </c>
      <c r="D12" s="25" t="s">
        <v>528</v>
      </c>
      <c r="E12" s="53"/>
      <c r="F12" s="54"/>
      <c r="G12" s="54"/>
      <c r="H12" s="54"/>
      <c r="I12" s="53"/>
      <c r="J12" s="53"/>
      <c r="K12" s="169"/>
      <c r="L12" s="53"/>
      <c r="M12" s="169"/>
    </row>
    <row r="13" spans="1:24" ht="13.5" customHeight="1">
      <c r="A13" s="165"/>
      <c r="B13" s="167"/>
      <c r="C13" s="28" t="s">
        <v>130</v>
      </c>
      <c r="D13" s="25" t="s">
        <v>529</v>
      </c>
      <c r="E13" s="53"/>
      <c r="F13" s="54"/>
      <c r="G13" s="54"/>
      <c r="H13" s="54"/>
      <c r="I13" s="53"/>
      <c r="J13" s="53"/>
      <c r="K13" s="169"/>
      <c r="L13" s="53"/>
      <c r="M13" s="169"/>
    </row>
    <row r="14" spans="1:24" ht="13.5" customHeight="1">
      <c r="A14" s="165"/>
      <c r="B14" s="167"/>
      <c r="C14" s="28" t="s">
        <v>130</v>
      </c>
      <c r="D14" s="25" t="s">
        <v>530</v>
      </c>
      <c r="E14" s="53"/>
      <c r="F14" s="54"/>
      <c r="G14" s="54"/>
      <c r="H14" s="54"/>
      <c r="I14" s="53"/>
      <c r="J14" s="53"/>
      <c r="K14" s="169"/>
      <c r="L14" s="53"/>
      <c r="M14" s="169"/>
    </row>
    <row r="15" spans="1:24" ht="13.5" customHeight="1">
      <c r="A15" s="165"/>
      <c r="B15" s="167"/>
      <c r="C15" s="28" t="s">
        <v>130</v>
      </c>
      <c r="D15" s="25" t="s">
        <v>531</v>
      </c>
      <c r="E15" s="53"/>
      <c r="F15" s="54"/>
      <c r="G15" s="54"/>
      <c r="H15" s="54"/>
      <c r="I15" s="53"/>
      <c r="J15" s="53"/>
      <c r="K15" s="169"/>
      <c r="L15" s="53"/>
      <c r="M15" s="169"/>
    </row>
    <row r="16" spans="1:24">
      <c r="A16" s="171" t="s">
        <v>12</v>
      </c>
      <c r="B16" s="167"/>
      <c r="C16" s="17"/>
      <c r="D16" s="25"/>
      <c r="E16" s="10"/>
      <c r="F16" s="54"/>
      <c r="G16" s="54"/>
      <c r="H16" s="54"/>
      <c r="I16" s="53"/>
      <c r="J16" s="53"/>
      <c r="K16" s="169"/>
      <c r="L16" s="53"/>
      <c r="M16" s="169"/>
      <c r="O16" s="59"/>
      <c r="P16" s="59"/>
      <c r="Q16" s="59"/>
      <c r="R16" s="59"/>
      <c r="S16" s="59"/>
      <c r="T16" s="59"/>
      <c r="U16" s="59"/>
      <c r="V16" s="59"/>
      <c r="W16" s="60" t="s">
        <v>329</v>
      </c>
      <c r="X16" s="59"/>
    </row>
    <row r="17" spans="1:24">
      <c r="A17" s="171"/>
      <c r="B17" s="167"/>
      <c r="C17" s="17"/>
      <c r="D17" s="25"/>
      <c r="E17" s="53" t="str">
        <f>"評価値＝(　"&amp;TEXT(P17+R17*0.5,"0.0")&amp;"　)評価数／(　"&amp;TEXT(P17+R17+T17,"0.0")&amp;"　)対象評価項目数＝（　"&amp;TEXT(W17,0)&amp;"　）％"</f>
        <v>評価値＝(　0.0　)評価数／(　0.0　)対象評価項目数＝（　0　）％</v>
      </c>
      <c r="F17" s="53"/>
      <c r="G17" s="53"/>
      <c r="H17" s="53"/>
      <c r="I17" s="53"/>
      <c r="J17" s="53"/>
      <c r="K17" s="169"/>
      <c r="L17" s="53"/>
      <c r="M17" s="169"/>
      <c r="O17" s="59" t="s">
        <v>330</v>
      </c>
      <c r="P17" s="60">
        <f>COUNTIF($C6:$C15,"〇")</f>
        <v>0</v>
      </c>
      <c r="Q17" s="59" t="s">
        <v>331</v>
      </c>
      <c r="R17" s="60">
        <f>COUNTIF($C6:$C15,"△")</f>
        <v>0</v>
      </c>
      <c r="S17" s="59" t="s">
        <v>332</v>
      </c>
      <c r="T17" s="60">
        <f>COUNTIF($C6:$C15,"×")</f>
        <v>0</v>
      </c>
      <c r="U17" s="59" t="s">
        <v>333</v>
      </c>
      <c r="V17" s="61">
        <f>IF(P17+R17+T17=0,0,ROUND((P17+R17*0.5)/(P17+R17+T17),3))</f>
        <v>0</v>
      </c>
      <c r="W17" s="59">
        <f>IF(V17="","",ROUND(V17*100,1))</f>
        <v>0</v>
      </c>
      <c r="X17" s="62" t="str">
        <f>IF(W17&lt;60,"d",IF(W17&lt;80,"c",IF(W17&lt;90,"b","a")))</f>
        <v>d</v>
      </c>
    </row>
    <row r="18" spans="1:24">
      <c r="A18" s="171"/>
      <c r="B18" s="167"/>
      <c r="C18" s="17"/>
      <c r="D18" s="25"/>
      <c r="E18" s="53" t="s">
        <v>805</v>
      </c>
      <c r="F18" s="54"/>
      <c r="G18" s="54"/>
      <c r="H18" s="54"/>
      <c r="I18" s="53"/>
      <c r="J18" s="53"/>
      <c r="K18" s="169"/>
      <c r="L18" s="53"/>
      <c r="M18" s="169"/>
    </row>
    <row r="19" spans="1:24">
      <c r="A19" s="171"/>
      <c r="B19" s="167"/>
      <c r="C19" s="17"/>
      <c r="D19" s="25"/>
      <c r="E19" s="53" t="s">
        <v>806</v>
      </c>
      <c r="F19" s="54"/>
      <c r="G19" s="54"/>
      <c r="H19" s="54"/>
      <c r="I19" s="53"/>
      <c r="J19" s="53"/>
      <c r="K19" s="169"/>
      <c r="L19" s="53"/>
      <c r="M19" s="169"/>
    </row>
    <row r="20" spans="1:24">
      <c r="A20" s="171"/>
      <c r="B20" s="167"/>
      <c r="C20" s="17"/>
      <c r="D20" s="25"/>
      <c r="E20" s="53" t="s">
        <v>807</v>
      </c>
      <c r="F20" s="54"/>
      <c r="G20" s="54"/>
      <c r="H20" s="54"/>
      <c r="I20" s="53"/>
      <c r="J20" s="53"/>
      <c r="K20" s="169"/>
      <c r="L20" s="53"/>
      <c r="M20" s="169"/>
    </row>
    <row r="21" spans="1:24">
      <c r="A21" s="171"/>
      <c r="B21" s="167"/>
      <c r="C21" s="17"/>
      <c r="D21" s="25"/>
      <c r="E21" s="53" t="s">
        <v>808</v>
      </c>
      <c r="F21" s="54"/>
      <c r="G21" s="54"/>
      <c r="H21" s="54"/>
      <c r="I21" s="53"/>
      <c r="J21" s="53"/>
      <c r="K21" s="169"/>
      <c r="L21" s="53"/>
      <c r="M21" s="169"/>
    </row>
    <row r="22" spans="1:24">
      <c r="A22" s="171"/>
      <c r="B22" s="167"/>
      <c r="C22" s="17"/>
      <c r="D22" s="25"/>
      <c r="E22" s="53"/>
      <c r="F22" s="54"/>
      <c r="G22" s="54"/>
      <c r="H22" s="54"/>
      <c r="I22" s="53"/>
      <c r="J22" s="53"/>
      <c r="K22" s="169"/>
      <c r="L22" s="53"/>
      <c r="M22" s="169"/>
    </row>
    <row r="23" spans="1:24">
      <c r="A23" s="171"/>
      <c r="B23" s="167"/>
      <c r="C23" s="17"/>
      <c r="D23" s="25"/>
      <c r="E23" s="53"/>
      <c r="F23" s="54"/>
      <c r="G23" s="54"/>
      <c r="H23" s="54"/>
      <c r="I23" s="53"/>
      <c r="J23" s="53"/>
      <c r="K23" s="169"/>
      <c r="L23" s="53"/>
      <c r="M23" s="169"/>
    </row>
    <row r="24" spans="1:24">
      <c r="A24" s="171"/>
      <c r="B24" s="167"/>
      <c r="C24" s="17"/>
      <c r="D24" s="25"/>
      <c r="E24" s="53"/>
      <c r="F24" s="54"/>
      <c r="G24" s="54"/>
      <c r="H24" s="54"/>
      <c r="I24" s="53"/>
      <c r="J24" s="53"/>
      <c r="K24" s="169"/>
      <c r="L24" s="53"/>
      <c r="M24" s="169"/>
    </row>
    <row r="25" spans="1:24">
      <c r="A25" s="171"/>
      <c r="B25" s="167"/>
      <c r="C25" s="17"/>
      <c r="D25" s="25"/>
      <c r="E25" s="53"/>
      <c r="F25" s="54"/>
      <c r="G25" s="54"/>
      <c r="H25" s="54"/>
      <c r="I25" s="53"/>
      <c r="J25" s="53"/>
      <c r="K25" s="169"/>
      <c r="L25" s="53"/>
      <c r="M25" s="169"/>
    </row>
    <row r="26" spans="1:24">
      <c r="A26" s="171"/>
      <c r="B26" s="167"/>
      <c r="C26" s="17"/>
      <c r="D26" s="25"/>
      <c r="E26" s="53"/>
      <c r="F26" s="54"/>
      <c r="G26" s="54"/>
      <c r="H26" s="54"/>
      <c r="I26" s="53"/>
      <c r="J26" s="53"/>
      <c r="K26" s="169"/>
      <c r="L26" s="53"/>
      <c r="M26" s="169"/>
    </row>
    <row r="27" spans="1:24">
      <c r="A27" s="171"/>
      <c r="B27" s="167"/>
      <c r="C27" s="17"/>
      <c r="D27" s="25"/>
      <c r="E27" s="53"/>
      <c r="F27" s="54"/>
      <c r="G27" s="54"/>
      <c r="H27" s="54"/>
      <c r="I27" s="53"/>
      <c r="J27" s="53"/>
      <c r="K27" s="169"/>
      <c r="L27" s="53"/>
      <c r="M27" s="169"/>
    </row>
    <row r="28" spans="1:24">
      <c r="A28" s="174"/>
      <c r="B28" s="175"/>
      <c r="C28" s="19"/>
      <c r="D28" s="27"/>
      <c r="E28" s="37"/>
      <c r="F28" s="57"/>
      <c r="G28" s="57"/>
      <c r="H28" s="57"/>
      <c r="I28" s="57"/>
      <c r="J28" s="57"/>
      <c r="K28" s="170"/>
      <c r="L28" s="57"/>
      <c r="M28" s="170"/>
    </row>
    <row r="29" spans="1:24">
      <c r="K29" s="33"/>
      <c r="L29" s="33"/>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s="11" customFormat="1">
      <c r="D43" s="23"/>
      <c r="K43" s="33"/>
      <c r="L43" s="33"/>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10">
    <mergeCell ref="M4:M7"/>
    <mergeCell ref="D6:I6"/>
    <mergeCell ref="K8:K28"/>
    <mergeCell ref="M8:M28"/>
    <mergeCell ref="A16:A28"/>
    <mergeCell ref="C3:F3"/>
    <mergeCell ref="G3:H3"/>
    <mergeCell ref="A4:A15"/>
    <mergeCell ref="B4:B28"/>
    <mergeCell ref="K4:K7"/>
  </mergeCells>
  <phoneticPr fontId="2"/>
  <dataValidations count="2">
    <dataValidation type="list" allowBlank="1" showInputMessage="1" showErrorMessage="1" sqref="C6:C15">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0"/>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88</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IF(OR(L4="〇",L8="〇"),"e",IF(OR(J4="〇",J8="〇"),"d",X18))</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89</v>
      </c>
      <c r="C4" s="22"/>
      <c r="D4" s="42"/>
      <c r="E4" s="9" t="s">
        <v>90</v>
      </c>
      <c r="F4" s="9"/>
      <c r="G4" s="9"/>
      <c r="H4" s="9"/>
      <c r="I4" s="9"/>
      <c r="J4" s="14"/>
      <c r="K4" s="168"/>
      <c r="L4" s="35" t="s">
        <v>130</v>
      </c>
      <c r="M4" s="168" t="s">
        <v>131</v>
      </c>
    </row>
    <row r="5" spans="1:22">
      <c r="A5" s="165"/>
      <c r="B5" s="167"/>
      <c r="C5" s="17"/>
      <c r="D5" s="25"/>
      <c r="E5" s="53" t="s">
        <v>14</v>
      </c>
      <c r="F5" s="10"/>
      <c r="G5" s="10"/>
      <c r="H5" s="10"/>
      <c r="I5" s="10"/>
      <c r="J5" s="53"/>
      <c r="K5" s="169"/>
      <c r="L5" s="12"/>
      <c r="M5" s="169"/>
    </row>
    <row r="6" spans="1:22" ht="13.5" customHeight="1">
      <c r="A6" s="165"/>
      <c r="B6" s="167"/>
      <c r="C6" s="28" t="s">
        <v>130</v>
      </c>
      <c r="D6" s="10" t="s">
        <v>532</v>
      </c>
      <c r="F6" s="53"/>
      <c r="G6" s="53"/>
      <c r="H6" s="53"/>
      <c r="I6" s="53"/>
      <c r="J6" s="53"/>
      <c r="K6" s="169"/>
      <c r="L6" s="18"/>
      <c r="M6" s="169"/>
    </row>
    <row r="7" spans="1:22" ht="13.5" customHeight="1">
      <c r="A7" s="165"/>
      <c r="B7" s="167"/>
      <c r="C7" s="28" t="s">
        <v>130</v>
      </c>
      <c r="D7" s="10" t="s">
        <v>533</v>
      </c>
      <c r="F7" s="53"/>
      <c r="G7" s="53"/>
      <c r="H7" s="53"/>
      <c r="I7" s="53"/>
      <c r="J7" s="53"/>
      <c r="K7" s="169"/>
      <c r="L7" s="50"/>
      <c r="M7" s="170"/>
    </row>
    <row r="8" spans="1:22" ht="13.5" customHeight="1">
      <c r="A8" s="165"/>
      <c r="B8" s="167"/>
      <c r="C8" s="28" t="s">
        <v>130</v>
      </c>
      <c r="D8" s="10" t="s">
        <v>534</v>
      </c>
      <c r="F8" s="53"/>
      <c r="G8" s="53"/>
      <c r="H8" s="53"/>
      <c r="I8" s="53"/>
      <c r="J8" s="53"/>
      <c r="K8" s="169"/>
      <c r="L8" s="35" t="s">
        <v>130</v>
      </c>
      <c r="M8" s="169" t="s">
        <v>132</v>
      </c>
    </row>
    <row r="9" spans="1:22" ht="13.5" customHeight="1">
      <c r="A9" s="165"/>
      <c r="B9" s="167"/>
      <c r="C9" s="28" t="s">
        <v>130</v>
      </c>
      <c r="D9" s="10" t="s">
        <v>535</v>
      </c>
      <c r="F9" s="54"/>
      <c r="G9" s="54"/>
      <c r="H9" s="54"/>
      <c r="I9" s="53"/>
      <c r="J9" s="53"/>
      <c r="K9" s="169"/>
      <c r="L9" s="53"/>
      <c r="M9" s="169"/>
    </row>
    <row r="10" spans="1:22" ht="13.5" customHeight="1">
      <c r="A10" s="165"/>
      <c r="B10" s="167"/>
      <c r="C10" s="28" t="s">
        <v>130</v>
      </c>
      <c r="D10" s="10" t="s">
        <v>536</v>
      </c>
      <c r="F10" s="54"/>
      <c r="G10" s="54"/>
      <c r="H10" s="54"/>
      <c r="I10" s="53"/>
      <c r="J10" s="53"/>
      <c r="K10" s="169"/>
      <c r="L10" s="53"/>
      <c r="M10" s="169"/>
    </row>
    <row r="11" spans="1:22" ht="13.5" customHeight="1">
      <c r="A11" s="165"/>
      <c r="B11" s="167"/>
      <c r="C11" s="28" t="s">
        <v>130</v>
      </c>
      <c r="D11" s="187" t="s">
        <v>537</v>
      </c>
      <c r="E11" s="187"/>
      <c r="F11" s="187"/>
      <c r="G11" s="187"/>
      <c r="H11" s="187"/>
      <c r="I11" s="187"/>
      <c r="J11" s="109"/>
      <c r="K11" s="169"/>
      <c r="L11" s="78"/>
      <c r="M11" s="169"/>
    </row>
    <row r="12" spans="1:22" ht="13.5" customHeight="1">
      <c r="A12" s="165"/>
      <c r="B12" s="167"/>
      <c r="C12" s="17"/>
      <c r="D12" s="187"/>
      <c r="E12" s="187"/>
      <c r="F12" s="187"/>
      <c r="G12" s="187"/>
      <c r="H12" s="187"/>
      <c r="I12" s="187"/>
      <c r="J12" s="109"/>
      <c r="K12" s="169"/>
      <c r="L12" s="78"/>
      <c r="M12" s="169"/>
    </row>
    <row r="13" spans="1:22" ht="13.5" customHeight="1">
      <c r="A13" s="165"/>
      <c r="B13" s="167"/>
      <c r="C13" s="28" t="s">
        <v>130</v>
      </c>
      <c r="D13" s="10" t="s">
        <v>538</v>
      </c>
      <c r="F13" s="54"/>
      <c r="G13" s="54"/>
      <c r="H13" s="54"/>
      <c r="I13" s="53"/>
      <c r="J13" s="53"/>
      <c r="K13" s="169"/>
      <c r="L13" s="53"/>
      <c r="M13" s="169"/>
    </row>
    <row r="14" spans="1:22" ht="13.5" customHeight="1">
      <c r="A14" s="171" t="s">
        <v>12</v>
      </c>
      <c r="B14" s="167"/>
      <c r="C14" s="28" t="s">
        <v>130</v>
      </c>
      <c r="D14" s="10" t="s">
        <v>539</v>
      </c>
      <c r="F14" s="54"/>
      <c r="G14" s="54"/>
      <c r="H14" s="54"/>
      <c r="I14" s="53"/>
      <c r="J14" s="53"/>
      <c r="K14" s="169"/>
      <c r="L14" s="53"/>
      <c r="M14" s="169"/>
    </row>
    <row r="15" spans="1:22" ht="13.5" customHeight="1">
      <c r="A15" s="171"/>
      <c r="B15" s="167"/>
      <c r="C15" s="28" t="s">
        <v>130</v>
      </c>
      <c r="D15" s="10" t="s">
        <v>540</v>
      </c>
      <c r="F15" s="54"/>
      <c r="G15" s="54"/>
      <c r="H15" s="54"/>
      <c r="I15" s="53"/>
      <c r="J15" s="53"/>
      <c r="K15" s="169"/>
      <c r="L15" s="53"/>
      <c r="M15" s="169"/>
    </row>
    <row r="16" spans="1:22" ht="13.5" customHeight="1">
      <c r="A16" s="171"/>
      <c r="B16" s="167"/>
      <c r="C16" s="28" t="s">
        <v>130</v>
      </c>
      <c r="D16" s="10" t="s">
        <v>541</v>
      </c>
      <c r="F16" s="54"/>
      <c r="G16" s="54"/>
      <c r="H16" s="54"/>
      <c r="I16" s="53"/>
      <c r="J16" s="53"/>
      <c r="K16" s="169"/>
      <c r="L16" s="53"/>
      <c r="M16" s="169"/>
    </row>
    <row r="17" spans="1:24">
      <c r="A17" s="171"/>
      <c r="B17" s="167"/>
      <c r="C17" s="17"/>
      <c r="D17" s="25"/>
      <c r="E17" s="10"/>
      <c r="F17" s="54"/>
      <c r="G17" s="54"/>
      <c r="H17" s="54"/>
      <c r="I17" s="53"/>
      <c r="J17" s="53"/>
      <c r="K17" s="169"/>
      <c r="L17" s="53"/>
      <c r="M17" s="169"/>
      <c r="O17" s="59"/>
      <c r="P17" s="59"/>
      <c r="Q17" s="59"/>
      <c r="R17" s="59"/>
      <c r="S17" s="59"/>
      <c r="T17" s="59"/>
      <c r="U17" s="59"/>
      <c r="V17" s="59"/>
      <c r="W17" s="60" t="s">
        <v>329</v>
      </c>
      <c r="X17" s="59"/>
    </row>
    <row r="18" spans="1:24">
      <c r="A18" s="171"/>
      <c r="B18" s="167"/>
      <c r="C18" s="17"/>
      <c r="D18" s="25"/>
      <c r="E18" s="53" t="str">
        <f>"評価値＝(　"&amp;TEXT(P18+R18*0.5,"0.0")&amp;"　)評価数／(　"&amp;TEXT(P18+R18+T18,"0.0")&amp;"　)対象評価項目数＝（　"&amp;TEXT(W18,0)&amp;"　）％"</f>
        <v>評価値＝(　0.0　)評価数／(　0.0　)対象評価項目数＝（　0　）％</v>
      </c>
      <c r="F18" s="54"/>
      <c r="G18" s="54"/>
      <c r="H18" s="54"/>
      <c r="I18" s="53"/>
      <c r="J18" s="53"/>
      <c r="K18" s="169"/>
      <c r="L18" s="53"/>
      <c r="M18" s="169"/>
      <c r="O18" s="59" t="s">
        <v>330</v>
      </c>
      <c r="P18" s="60">
        <f>COUNTIF($C6:$C16,"〇")</f>
        <v>0</v>
      </c>
      <c r="Q18" s="59" t="s">
        <v>331</v>
      </c>
      <c r="R18" s="60">
        <f>COUNTIF($C6:$C16,"△")</f>
        <v>0</v>
      </c>
      <c r="S18" s="59" t="s">
        <v>332</v>
      </c>
      <c r="T18" s="60">
        <f>COUNTIF($C6:$C16,"×")</f>
        <v>0</v>
      </c>
      <c r="U18" s="59" t="s">
        <v>333</v>
      </c>
      <c r="V18" s="61">
        <f>IF(P18+R18+T18=0,0,ROUND((P18+R18*0.5)/(P18+R18+T18),3))</f>
        <v>0</v>
      </c>
      <c r="W18" s="59">
        <f>IF(V18="","",ROUND(V18*100,1))</f>
        <v>0</v>
      </c>
      <c r="X18" s="62" t="str">
        <f>IF(W18&lt;60,"d",IF(W18&lt;80,"c",IF(W18&lt;90,"b","a")))</f>
        <v>d</v>
      </c>
    </row>
    <row r="19" spans="1:24">
      <c r="A19" s="171"/>
      <c r="B19" s="167"/>
      <c r="C19" s="17"/>
      <c r="D19" s="25"/>
      <c r="E19" s="53" t="s">
        <v>805</v>
      </c>
      <c r="F19" s="54"/>
      <c r="G19" s="54"/>
      <c r="H19" s="54"/>
      <c r="I19" s="53"/>
      <c r="J19" s="53"/>
      <c r="K19" s="169"/>
      <c r="L19" s="53"/>
      <c r="M19" s="169"/>
    </row>
    <row r="20" spans="1:24">
      <c r="A20" s="171"/>
      <c r="B20" s="167"/>
      <c r="C20" s="17"/>
      <c r="D20" s="25"/>
      <c r="E20" s="53" t="s">
        <v>806</v>
      </c>
      <c r="F20" s="54"/>
      <c r="G20" s="54"/>
      <c r="H20" s="54"/>
      <c r="I20" s="53"/>
      <c r="J20" s="53"/>
      <c r="K20" s="169"/>
      <c r="L20" s="53"/>
      <c r="M20" s="169"/>
    </row>
    <row r="21" spans="1:24">
      <c r="A21" s="171"/>
      <c r="B21" s="167"/>
      <c r="C21" s="17"/>
      <c r="D21" s="25"/>
      <c r="E21" s="53" t="s">
        <v>807</v>
      </c>
      <c r="F21" s="54"/>
      <c r="G21" s="54"/>
      <c r="H21" s="54"/>
      <c r="I21" s="53"/>
      <c r="J21" s="53"/>
      <c r="K21" s="169"/>
      <c r="L21" s="53"/>
      <c r="M21" s="169"/>
    </row>
    <row r="22" spans="1:24">
      <c r="A22" s="171"/>
      <c r="B22" s="167"/>
      <c r="C22" s="17"/>
      <c r="D22" s="25"/>
      <c r="E22" s="53" t="s">
        <v>808</v>
      </c>
      <c r="F22" s="54"/>
      <c r="G22" s="54"/>
      <c r="H22" s="54"/>
      <c r="I22" s="53"/>
      <c r="J22" s="53"/>
      <c r="K22" s="169"/>
      <c r="L22" s="53"/>
      <c r="M22" s="169"/>
    </row>
    <row r="23" spans="1:24">
      <c r="A23" s="171"/>
      <c r="B23" s="167"/>
      <c r="C23" s="17"/>
      <c r="D23" s="25"/>
      <c r="E23" s="53"/>
      <c r="F23" s="54"/>
      <c r="G23" s="54"/>
      <c r="H23" s="54"/>
      <c r="I23" s="53"/>
      <c r="J23" s="53"/>
      <c r="K23" s="169"/>
      <c r="L23" s="53"/>
      <c r="M23" s="169"/>
    </row>
    <row r="24" spans="1:24">
      <c r="A24" s="171"/>
      <c r="B24" s="167"/>
      <c r="C24" s="17"/>
      <c r="D24" s="25"/>
      <c r="E24" s="53"/>
      <c r="F24" s="54"/>
      <c r="G24" s="54"/>
      <c r="H24" s="54"/>
      <c r="I24" s="53"/>
      <c r="J24" s="53"/>
      <c r="K24" s="169"/>
      <c r="L24" s="53"/>
      <c r="M24" s="169"/>
    </row>
    <row r="25" spans="1:24">
      <c r="A25" s="171"/>
      <c r="B25" s="167"/>
      <c r="C25" s="17"/>
      <c r="D25" s="25"/>
      <c r="E25" s="53"/>
      <c r="F25" s="54"/>
      <c r="G25" s="54"/>
      <c r="H25" s="54"/>
      <c r="I25" s="53"/>
      <c r="J25" s="53"/>
      <c r="K25" s="169"/>
      <c r="L25" s="53"/>
      <c r="M25" s="169"/>
    </row>
    <row r="26" spans="1:24">
      <c r="A26" s="174"/>
      <c r="B26" s="175"/>
      <c r="C26" s="19"/>
      <c r="D26" s="27"/>
      <c r="E26" s="37"/>
      <c r="F26" s="57"/>
      <c r="G26" s="57"/>
      <c r="H26" s="57"/>
      <c r="I26" s="57"/>
      <c r="J26" s="57"/>
      <c r="K26" s="170"/>
      <c r="L26" s="57"/>
      <c r="M26" s="170"/>
    </row>
    <row r="27" spans="1:24">
      <c r="K27" s="33"/>
      <c r="L27" s="33"/>
    </row>
    <row r="28" spans="1:24">
      <c r="K28" s="33"/>
      <c r="L28" s="33"/>
    </row>
    <row r="29" spans="1:24">
      <c r="K29" s="33"/>
      <c r="L29" s="33"/>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s="11" customFormat="1">
      <c r="D40" s="23"/>
      <c r="K40" s="33"/>
      <c r="L40" s="33"/>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sheetData>
  <mergeCells count="10">
    <mergeCell ref="M4:M7"/>
    <mergeCell ref="K8:K26"/>
    <mergeCell ref="M8:M26"/>
    <mergeCell ref="D11:I12"/>
    <mergeCell ref="A14:A26"/>
    <mergeCell ref="C3:F3"/>
    <mergeCell ref="G3:H3"/>
    <mergeCell ref="A4:A13"/>
    <mergeCell ref="B4:B26"/>
    <mergeCell ref="K4:K7"/>
  </mergeCells>
  <phoneticPr fontId="2"/>
  <dataValidations count="2">
    <dataValidation type="list" allowBlank="1" showInputMessage="1" showErrorMessage="1" sqref="C6:C11 C13:C16">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4"/>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93</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IF(OR(L4="〇",L8="〇"),"e",IF(OR(J4="〇",J8="〇"),"d",X50))</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96</v>
      </c>
      <c r="C4" s="22"/>
      <c r="D4" s="42"/>
      <c r="E4" s="9" t="s">
        <v>90</v>
      </c>
      <c r="F4" s="9"/>
      <c r="G4" s="9"/>
      <c r="H4" s="9"/>
      <c r="I4" s="9"/>
      <c r="J4" s="116"/>
      <c r="K4" s="168"/>
      <c r="L4" s="35" t="s">
        <v>130</v>
      </c>
      <c r="M4" s="168" t="s">
        <v>131</v>
      </c>
    </row>
    <row r="5" spans="1:22">
      <c r="A5" s="165"/>
      <c r="B5" s="167"/>
      <c r="C5" s="17"/>
      <c r="D5" s="25"/>
      <c r="E5" s="53" t="s">
        <v>14</v>
      </c>
      <c r="F5" s="7"/>
      <c r="G5" s="7"/>
      <c r="H5" s="7"/>
      <c r="I5" s="10"/>
      <c r="J5" s="109"/>
      <c r="K5" s="169"/>
      <c r="L5" s="12"/>
      <c r="M5" s="169"/>
    </row>
    <row r="6" spans="1:22">
      <c r="A6" s="165"/>
      <c r="B6" s="167"/>
      <c r="C6" s="17"/>
      <c r="D6" s="25"/>
      <c r="E6" s="53" t="s">
        <v>92</v>
      </c>
      <c r="F6" s="54"/>
      <c r="G6" s="54"/>
      <c r="H6" s="54"/>
      <c r="I6" s="53"/>
      <c r="J6" s="109"/>
      <c r="K6" s="169"/>
      <c r="L6" s="18"/>
      <c r="M6" s="169"/>
    </row>
    <row r="7" spans="1:22" ht="13.5" customHeight="1">
      <c r="A7" s="165"/>
      <c r="B7" s="167"/>
      <c r="C7" s="28" t="s">
        <v>130</v>
      </c>
      <c r="D7" s="177" t="s">
        <v>542</v>
      </c>
      <c r="E7" s="177"/>
      <c r="F7" s="177"/>
      <c r="G7" s="177"/>
      <c r="H7" s="177"/>
      <c r="I7" s="177"/>
      <c r="J7" s="109"/>
      <c r="K7" s="169"/>
      <c r="L7" s="19"/>
      <c r="M7" s="170"/>
    </row>
    <row r="8" spans="1:22" ht="13.5" customHeight="1">
      <c r="A8" s="165"/>
      <c r="B8" s="167"/>
      <c r="C8" s="28" t="s">
        <v>130</v>
      </c>
      <c r="D8" s="25" t="s">
        <v>543</v>
      </c>
      <c r="E8" s="53"/>
      <c r="F8" s="54"/>
      <c r="G8" s="54"/>
      <c r="H8" s="54"/>
      <c r="I8" s="53"/>
      <c r="J8" s="109"/>
      <c r="K8" s="169"/>
      <c r="L8" s="35" t="s">
        <v>130</v>
      </c>
      <c r="M8" s="169" t="s">
        <v>132</v>
      </c>
    </row>
    <row r="9" spans="1:22" ht="13.5" customHeight="1">
      <c r="A9" s="165"/>
      <c r="B9" s="167"/>
      <c r="C9" s="28" t="s">
        <v>130</v>
      </c>
      <c r="D9" s="25" t="s">
        <v>544</v>
      </c>
      <c r="E9" s="53"/>
      <c r="F9" s="54"/>
      <c r="G9" s="54"/>
      <c r="H9" s="54"/>
      <c r="I9" s="53"/>
      <c r="J9" s="109"/>
      <c r="K9" s="169"/>
      <c r="L9" s="78"/>
      <c r="M9" s="169"/>
    </row>
    <row r="10" spans="1:22" ht="13.5" customHeight="1">
      <c r="A10" s="165"/>
      <c r="B10" s="167"/>
      <c r="C10" s="28" t="s">
        <v>130</v>
      </c>
      <c r="D10" s="162" t="s">
        <v>545</v>
      </c>
      <c r="E10" s="162"/>
      <c r="F10" s="162"/>
      <c r="G10" s="162"/>
      <c r="H10" s="162"/>
      <c r="I10" s="162"/>
      <c r="J10" s="53"/>
      <c r="K10" s="169"/>
      <c r="L10" s="53"/>
      <c r="M10" s="169"/>
    </row>
    <row r="11" spans="1:22" ht="13.5" customHeight="1">
      <c r="A11" s="165"/>
      <c r="B11" s="167"/>
      <c r="C11" s="17"/>
      <c r="D11" s="162"/>
      <c r="E11" s="162"/>
      <c r="F11" s="162"/>
      <c r="G11" s="162"/>
      <c r="H11" s="162"/>
      <c r="I11" s="162"/>
      <c r="J11" s="53"/>
      <c r="K11" s="169"/>
      <c r="L11" s="53"/>
      <c r="M11" s="169"/>
    </row>
    <row r="12" spans="1:22">
      <c r="A12" s="165"/>
      <c r="B12" s="167"/>
      <c r="C12" s="17"/>
      <c r="D12" s="25"/>
      <c r="E12" s="53" t="s">
        <v>34</v>
      </c>
      <c r="F12" s="54"/>
      <c r="G12" s="54"/>
      <c r="H12" s="54"/>
      <c r="I12" s="53"/>
      <c r="J12" s="53"/>
      <c r="K12" s="169"/>
      <c r="L12" s="53"/>
      <c r="M12" s="169"/>
    </row>
    <row r="13" spans="1:22" ht="13.5" customHeight="1">
      <c r="A13" s="165"/>
      <c r="B13" s="167"/>
      <c r="C13" s="28" t="s">
        <v>130</v>
      </c>
      <c r="D13" s="177" t="s">
        <v>546</v>
      </c>
      <c r="E13" s="177"/>
      <c r="F13" s="177"/>
      <c r="G13" s="177"/>
      <c r="H13" s="177"/>
      <c r="I13" s="177"/>
      <c r="J13" s="52"/>
      <c r="K13" s="169"/>
      <c r="L13" s="52"/>
      <c r="M13" s="169"/>
    </row>
    <row r="14" spans="1:22" ht="13.5" customHeight="1">
      <c r="A14" s="165"/>
      <c r="B14" s="167"/>
      <c r="C14" s="28" t="s">
        <v>130</v>
      </c>
      <c r="D14" s="25" t="s">
        <v>547</v>
      </c>
      <c r="E14" s="53"/>
      <c r="F14" s="54"/>
      <c r="G14" s="54"/>
      <c r="H14" s="54"/>
      <c r="I14" s="53"/>
      <c r="J14" s="53"/>
      <c r="K14" s="169"/>
      <c r="L14" s="53"/>
      <c r="M14" s="169"/>
    </row>
    <row r="15" spans="1:22" ht="13.5" customHeight="1">
      <c r="A15" s="171" t="s">
        <v>12</v>
      </c>
      <c r="B15" s="167"/>
      <c r="C15" s="28" t="s">
        <v>130</v>
      </c>
      <c r="D15" s="25" t="s">
        <v>548</v>
      </c>
      <c r="E15" s="53"/>
      <c r="F15" s="54"/>
      <c r="G15" s="54"/>
      <c r="H15" s="54"/>
      <c r="I15" s="53"/>
      <c r="J15" s="53"/>
      <c r="K15" s="169"/>
      <c r="L15" s="53"/>
      <c r="M15" s="169"/>
    </row>
    <row r="16" spans="1:22" ht="13.5" customHeight="1">
      <c r="A16" s="171"/>
      <c r="B16" s="167"/>
      <c r="C16" s="28" t="s">
        <v>130</v>
      </c>
      <c r="D16" s="25" t="s">
        <v>549</v>
      </c>
      <c r="E16" s="53"/>
      <c r="F16" s="54"/>
      <c r="G16" s="54"/>
      <c r="H16" s="54"/>
      <c r="I16" s="53"/>
      <c r="J16" s="53"/>
      <c r="K16" s="169"/>
      <c r="L16" s="53"/>
      <c r="M16" s="169"/>
    </row>
    <row r="17" spans="1:13" ht="13.5" customHeight="1">
      <c r="A17" s="171"/>
      <c r="B17" s="167"/>
      <c r="C17" s="28" t="s">
        <v>130</v>
      </c>
      <c r="D17" s="25" t="s">
        <v>550</v>
      </c>
      <c r="E17" s="53"/>
      <c r="F17" s="54"/>
      <c r="G17" s="54"/>
      <c r="H17" s="54"/>
      <c r="I17" s="53"/>
      <c r="J17" s="53"/>
      <c r="K17" s="169"/>
      <c r="L17" s="53"/>
      <c r="M17" s="169"/>
    </row>
    <row r="18" spans="1:13">
      <c r="A18" s="171"/>
      <c r="B18" s="167"/>
      <c r="C18" s="17"/>
      <c r="D18" s="25"/>
      <c r="E18" s="53" t="s">
        <v>36</v>
      </c>
      <c r="F18" s="54"/>
      <c r="G18" s="54"/>
      <c r="H18" s="54"/>
      <c r="I18" s="53"/>
      <c r="J18" s="53"/>
      <c r="K18" s="169"/>
      <c r="L18" s="53"/>
      <c r="M18" s="169"/>
    </row>
    <row r="19" spans="1:13" ht="13.5" customHeight="1">
      <c r="A19" s="171"/>
      <c r="B19" s="167"/>
      <c r="C19" s="28" t="s">
        <v>130</v>
      </c>
      <c r="D19" s="162" t="s">
        <v>551</v>
      </c>
      <c r="E19" s="162"/>
      <c r="F19" s="162"/>
      <c r="G19" s="162"/>
      <c r="H19" s="162"/>
      <c r="I19" s="162"/>
      <c r="J19" s="52"/>
      <c r="K19" s="169"/>
      <c r="L19" s="52"/>
      <c r="M19" s="169"/>
    </row>
    <row r="20" spans="1:13" ht="13.5" customHeight="1">
      <c r="A20" s="171"/>
      <c r="B20" s="167"/>
      <c r="C20" s="17"/>
      <c r="D20" s="162"/>
      <c r="E20" s="162"/>
      <c r="F20" s="162"/>
      <c r="G20" s="162"/>
      <c r="H20" s="162"/>
      <c r="I20" s="162"/>
      <c r="J20" s="52"/>
      <c r="K20" s="169"/>
      <c r="L20" s="52"/>
      <c r="M20" s="169"/>
    </row>
    <row r="21" spans="1:13" ht="13.5" customHeight="1">
      <c r="A21" s="171"/>
      <c r="B21" s="167"/>
      <c r="C21" s="28" t="s">
        <v>130</v>
      </c>
      <c r="D21" s="162" t="s">
        <v>552</v>
      </c>
      <c r="E21" s="162"/>
      <c r="F21" s="162"/>
      <c r="G21" s="162"/>
      <c r="H21" s="162"/>
      <c r="I21" s="162"/>
      <c r="J21" s="52"/>
      <c r="K21" s="169"/>
      <c r="L21" s="52"/>
      <c r="M21" s="169"/>
    </row>
    <row r="22" spans="1:13" ht="13.5" customHeight="1">
      <c r="A22" s="171"/>
      <c r="B22" s="167"/>
      <c r="C22" s="17"/>
      <c r="D22" s="162"/>
      <c r="E22" s="162"/>
      <c r="F22" s="162"/>
      <c r="G22" s="162"/>
      <c r="H22" s="162"/>
      <c r="I22" s="162"/>
      <c r="J22" s="52"/>
      <c r="K22" s="169"/>
      <c r="L22" s="52"/>
      <c r="M22" s="169"/>
    </row>
    <row r="23" spans="1:13" ht="13.5" customHeight="1">
      <c r="A23" s="171"/>
      <c r="B23" s="167"/>
      <c r="C23" s="28" t="s">
        <v>130</v>
      </c>
      <c r="D23" s="162" t="s">
        <v>286</v>
      </c>
      <c r="E23" s="162"/>
      <c r="F23" s="162"/>
      <c r="G23" s="162"/>
      <c r="H23" s="162"/>
      <c r="I23" s="162"/>
      <c r="J23" s="52"/>
      <c r="K23" s="169"/>
      <c r="L23" s="52"/>
      <c r="M23" s="169"/>
    </row>
    <row r="24" spans="1:13" ht="13.5" customHeight="1">
      <c r="A24" s="171"/>
      <c r="B24" s="167"/>
      <c r="C24" s="17"/>
      <c r="D24" s="162"/>
      <c r="E24" s="162"/>
      <c r="F24" s="162"/>
      <c r="G24" s="162"/>
      <c r="H24" s="162"/>
      <c r="I24" s="162"/>
      <c r="J24" s="52"/>
      <c r="K24" s="169"/>
      <c r="L24" s="52"/>
      <c r="M24" s="169"/>
    </row>
    <row r="25" spans="1:13" ht="13.5" customHeight="1">
      <c r="A25" s="171"/>
      <c r="B25" s="167"/>
      <c r="C25" s="28" t="s">
        <v>130</v>
      </c>
      <c r="D25" s="25" t="s">
        <v>287</v>
      </c>
      <c r="E25" s="53"/>
      <c r="F25" s="54"/>
      <c r="G25" s="54"/>
      <c r="H25" s="54"/>
      <c r="I25" s="53"/>
      <c r="J25" s="109"/>
      <c r="K25" s="169"/>
      <c r="L25" s="78"/>
      <c r="M25" s="169"/>
    </row>
    <row r="26" spans="1:13" ht="13.5" customHeight="1">
      <c r="A26" s="171"/>
      <c r="B26" s="167"/>
      <c r="C26" s="28" t="s">
        <v>130</v>
      </c>
      <c r="D26" s="25" t="s">
        <v>341</v>
      </c>
      <c r="E26" s="53"/>
      <c r="F26" s="54"/>
      <c r="G26" s="54"/>
      <c r="H26" s="54"/>
      <c r="I26" s="53"/>
      <c r="J26" s="109"/>
      <c r="K26" s="169"/>
      <c r="L26" s="78"/>
      <c r="M26" s="169"/>
    </row>
    <row r="27" spans="1:13" ht="13.5" customHeight="1">
      <c r="A27" s="171"/>
      <c r="B27" s="167"/>
      <c r="C27" s="28" t="s">
        <v>130</v>
      </c>
      <c r="D27" s="25" t="s">
        <v>289</v>
      </c>
      <c r="E27" s="53"/>
      <c r="F27" s="54"/>
      <c r="G27" s="54"/>
      <c r="H27" s="54"/>
      <c r="I27" s="53"/>
      <c r="J27" s="109"/>
      <c r="K27" s="169"/>
      <c r="L27" s="78"/>
      <c r="M27" s="169"/>
    </row>
    <row r="28" spans="1:13" ht="13.5" customHeight="1">
      <c r="A28" s="171"/>
      <c r="B28" s="167"/>
      <c r="C28" s="28" t="s">
        <v>130</v>
      </c>
      <c r="D28" s="25" t="s">
        <v>553</v>
      </c>
      <c r="E28" s="53"/>
      <c r="F28" s="54"/>
      <c r="G28" s="54"/>
      <c r="H28" s="54"/>
      <c r="I28" s="53"/>
      <c r="J28" s="109"/>
      <c r="K28" s="169"/>
      <c r="L28" s="78"/>
      <c r="M28" s="169"/>
    </row>
    <row r="29" spans="1:13" ht="13.5" customHeight="1">
      <c r="A29" s="171"/>
      <c r="B29" s="167"/>
      <c r="C29" s="28" t="s">
        <v>130</v>
      </c>
      <c r="D29" s="25" t="s">
        <v>554</v>
      </c>
      <c r="E29" s="53"/>
      <c r="F29" s="54"/>
      <c r="G29" s="54"/>
      <c r="H29" s="54"/>
      <c r="I29" s="53"/>
      <c r="J29" s="109"/>
      <c r="K29" s="169"/>
      <c r="L29" s="78"/>
      <c r="M29" s="169"/>
    </row>
    <row r="30" spans="1:13" ht="13.5" customHeight="1">
      <c r="A30" s="171"/>
      <c r="B30" s="167"/>
      <c r="C30" s="28" t="s">
        <v>130</v>
      </c>
      <c r="D30" s="25" t="s">
        <v>555</v>
      </c>
      <c r="E30" s="53"/>
      <c r="F30" s="54"/>
      <c r="G30" s="54"/>
      <c r="H30" s="54"/>
      <c r="I30" s="53"/>
      <c r="J30" s="53"/>
      <c r="K30" s="169"/>
      <c r="L30" s="53"/>
      <c r="M30" s="169"/>
    </row>
    <row r="31" spans="1:13" ht="13.5" customHeight="1">
      <c r="A31" s="174"/>
      <c r="B31" s="175"/>
      <c r="C31" s="46" t="s">
        <v>130</v>
      </c>
      <c r="D31" s="27" t="s">
        <v>556</v>
      </c>
      <c r="E31" s="57"/>
      <c r="F31" s="57"/>
      <c r="G31" s="57"/>
      <c r="H31" s="57"/>
      <c r="I31" s="57"/>
      <c r="J31" s="57"/>
      <c r="K31" s="170"/>
      <c r="L31" s="57"/>
      <c r="M31" s="170"/>
    </row>
    <row r="32" spans="1:13">
      <c r="A32" s="11" t="s">
        <v>93</v>
      </c>
      <c r="C32" s="33"/>
      <c r="D32" s="41"/>
      <c r="K32" s="33"/>
      <c r="L32" s="33"/>
      <c r="M32" s="16"/>
    </row>
    <row r="33" spans="1:13" ht="19.5">
      <c r="A33" s="11" t="s">
        <v>1</v>
      </c>
      <c r="C33" s="33"/>
      <c r="D33" s="41"/>
      <c r="G33" s="4" t="s">
        <v>16</v>
      </c>
      <c r="K33" s="33"/>
      <c r="L33" s="33"/>
      <c r="M33" s="113" t="str">
        <f>M2</f>
        <v>（主任監督員 ）</v>
      </c>
    </row>
    <row r="34" spans="1:13" ht="18.75" customHeight="1">
      <c r="A34" s="6" t="s">
        <v>2</v>
      </c>
      <c r="B34" s="6" t="s">
        <v>3</v>
      </c>
      <c r="C34" s="157" t="s">
        <v>4</v>
      </c>
      <c r="D34" s="158"/>
      <c r="E34" s="158"/>
      <c r="F34" s="159"/>
      <c r="G34" s="160" t="s">
        <v>6</v>
      </c>
      <c r="H34" s="161"/>
      <c r="I34" s="6" t="s">
        <v>8</v>
      </c>
      <c r="J34" s="71"/>
      <c r="K34" s="73" t="s">
        <v>9</v>
      </c>
      <c r="L34" s="72"/>
      <c r="M34" s="73" t="s">
        <v>10</v>
      </c>
    </row>
    <row r="35" spans="1:13" ht="13.5" customHeight="1">
      <c r="A35" s="164" t="s">
        <v>11</v>
      </c>
      <c r="B35" s="166" t="s">
        <v>96</v>
      </c>
      <c r="C35" s="28" t="s">
        <v>130</v>
      </c>
      <c r="D35" s="185" t="s">
        <v>557</v>
      </c>
      <c r="E35" s="185"/>
      <c r="F35" s="185"/>
      <c r="G35" s="185"/>
      <c r="H35" s="185"/>
      <c r="I35" s="185"/>
      <c r="J35" s="21"/>
      <c r="K35" s="168"/>
      <c r="L35" s="21"/>
      <c r="M35" s="168"/>
    </row>
    <row r="36" spans="1:13" ht="13.5" customHeight="1">
      <c r="A36" s="165"/>
      <c r="B36" s="167"/>
      <c r="C36" s="17"/>
      <c r="D36" s="162"/>
      <c r="E36" s="162"/>
      <c r="F36" s="162"/>
      <c r="G36" s="162"/>
      <c r="H36" s="162"/>
      <c r="I36" s="162"/>
      <c r="J36" s="31"/>
      <c r="K36" s="169"/>
      <c r="L36" s="31"/>
      <c r="M36" s="169"/>
    </row>
    <row r="37" spans="1:13" ht="13.5" customHeight="1">
      <c r="A37" s="165"/>
      <c r="B37" s="167"/>
      <c r="C37" s="28" t="s">
        <v>130</v>
      </c>
      <c r="D37" s="162" t="s">
        <v>558</v>
      </c>
      <c r="E37" s="162"/>
      <c r="F37" s="162"/>
      <c r="G37" s="162"/>
      <c r="H37" s="162"/>
      <c r="I37" s="162"/>
      <c r="J37" s="52"/>
      <c r="K37" s="169"/>
      <c r="L37" s="52"/>
      <c r="M37" s="169"/>
    </row>
    <row r="38" spans="1:13" ht="13.5" customHeight="1">
      <c r="A38" s="165"/>
      <c r="B38" s="167"/>
      <c r="C38" s="17"/>
      <c r="D38" s="162"/>
      <c r="E38" s="162"/>
      <c r="F38" s="162"/>
      <c r="G38" s="162"/>
      <c r="H38" s="162"/>
      <c r="I38" s="162"/>
      <c r="J38" s="52"/>
      <c r="K38" s="169"/>
      <c r="L38" s="52"/>
      <c r="M38" s="169"/>
    </row>
    <row r="39" spans="1:13" ht="13.5" customHeight="1">
      <c r="A39" s="165"/>
      <c r="B39" s="167"/>
      <c r="C39" s="28" t="s">
        <v>130</v>
      </c>
      <c r="D39" s="25" t="s">
        <v>559</v>
      </c>
      <c r="E39" s="29"/>
      <c r="F39" s="13"/>
      <c r="G39" s="13"/>
      <c r="H39" s="13"/>
      <c r="I39" s="29"/>
      <c r="J39" s="52"/>
      <c r="K39" s="169"/>
      <c r="L39" s="52"/>
      <c r="M39" s="169"/>
    </row>
    <row r="40" spans="1:13" ht="13.5" customHeight="1">
      <c r="A40" s="165"/>
      <c r="B40" s="167"/>
      <c r="C40" s="28" t="s">
        <v>130</v>
      </c>
      <c r="D40" s="25" t="s">
        <v>560</v>
      </c>
      <c r="E40" s="29"/>
      <c r="F40" s="13"/>
      <c r="G40" s="13"/>
      <c r="H40" s="13"/>
      <c r="I40" s="29"/>
      <c r="J40" s="52"/>
      <c r="K40" s="169"/>
      <c r="L40" s="52"/>
      <c r="M40" s="169"/>
    </row>
    <row r="41" spans="1:13" ht="13.5" customHeight="1">
      <c r="A41" s="165"/>
      <c r="B41" s="167"/>
      <c r="C41" s="28" t="s">
        <v>130</v>
      </c>
      <c r="D41" s="25" t="s">
        <v>280</v>
      </c>
      <c r="E41" s="53"/>
      <c r="F41" s="54"/>
      <c r="G41" s="54"/>
      <c r="H41" s="54"/>
      <c r="I41" s="53"/>
      <c r="J41" s="109"/>
      <c r="K41" s="169"/>
      <c r="L41" s="78"/>
      <c r="M41" s="169"/>
    </row>
    <row r="42" spans="1:13">
      <c r="A42" s="165"/>
      <c r="B42" s="167"/>
      <c r="C42" s="17"/>
      <c r="D42" s="25"/>
      <c r="E42" s="53" t="s">
        <v>45</v>
      </c>
      <c r="F42" s="54"/>
      <c r="G42" s="54"/>
      <c r="H42" s="54"/>
      <c r="I42" s="53"/>
      <c r="J42" s="53"/>
      <c r="K42" s="169"/>
      <c r="L42" s="53"/>
      <c r="M42" s="169"/>
    </row>
    <row r="43" spans="1:13" ht="13.5" customHeight="1">
      <c r="A43" s="165"/>
      <c r="B43" s="167"/>
      <c r="C43" s="28" t="s">
        <v>130</v>
      </c>
      <c r="D43" s="177" t="s">
        <v>301</v>
      </c>
      <c r="E43" s="177"/>
      <c r="F43" s="177"/>
      <c r="G43" s="177"/>
      <c r="H43" s="177"/>
      <c r="I43" s="177"/>
      <c r="J43" s="52"/>
      <c r="K43" s="169"/>
      <c r="L43" s="52"/>
      <c r="M43" s="169"/>
    </row>
    <row r="44" spans="1:13" ht="13.5" customHeight="1">
      <c r="A44" s="165"/>
      <c r="B44" s="167"/>
      <c r="C44" s="28" t="s">
        <v>130</v>
      </c>
      <c r="D44" s="25" t="s">
        <v>291</v>
      </c>
      <c r="E44" s="29"/>
      <c r="F44" s="13"/>
      <c r="G44" s="13"/>
      <c r="H44" s="13"/>
      <c r="I44" s="29"/>
      <c r="J44" s="52"/>
      <c r="K44" s="169"/>
      <c r="L44" s="52"/>
      <c r="M44" s="169"/>
    </row>
    <row r="45" spans="1:13" ht="13.5" customHeight="1">
      <c r="A45" s="165"/>
      <c r="B45" s="167"/>
      <c r="C45" s="28" t="s">
        <v>130</v>
      </c>
      <c r="D45" s="25" t="s">
        <v>292</v>
      </c>
      <c r="E45" s="29"/>
      <c r="F45" s="13"/>
      <c r="G45" s="13"/>
      <c r="H45" s="13"/>
      <c r="I45" s="29"/>
      <c r="J45" s="52"/>
      <c r="K45" s="169"/>
      <c r="L45" s="52"/>
      <c r="M45" s="169"/>
    </row>
    <row r="46" spans="1:13" ht="13.5" customHeight="1">
      <c r="A46" s="165"/>
      <c r="B46" s="167"/>
      <c r="C46" s="28" t="s">
        <v>130</v>
      </c>
      <c r="D46" s="25" t="s">
        <v>293</v>
      </c>
      <c r="E46" s="29"/>
      <c r="F46" s="13"/>
      <c r="G46" s="13"/>
      <c r="H46" s="13"/>
      <c r="I46" s="29"/>
      <c r="J46" s="52"/>
      <c r="K46" s="169"/>
      <c r="L46" s="52"/>
      <c r="M46" s="169"/>
    </row>
    <row r="47" spans="1:13" ht="13.5" customHeight="1">
      <c r="A47" s="165"/>
      <c r="B47" s="167"/>
      <c r="C47" s="28" t="s">
        <v>130</v>
      </c>
      <c r="D47" s="25" t="s">
        <v>294</v>
      </c>
      <c r="E47" s="29"/>
      <c r="F47" s="13"/>
      <c r="G47" s="13"/>
      <c r="H47" s="13"/>
      <c r="I47" s="29"/>
      <c r="J47" s="52"/>
      <c r="K47" s="169"/>
      <c r="L47" s="52"/>
      <c r="M47" s="169"/>
    </row>
    <row r="48" spans="1:13" ht="13.5" customHeight="1">
      <c r="A48" s="171" t="s">
        <v>12</v>
      </c>
      <c r="B48" s="167"/>
      <c r="C48" s="28" t="s">
        <v>130</v>
      </c>
      <c r="D48" s="25" t="s">
        <v>295</v>
      </c>
      <c r="E48" s="29"/>
      <c r="F48" s="13"/>
      <c r="G48" s="13"/>
      <c r="H48" s="13"/>
      <c r="I48" s="29"/>
      <c r="J48" s="52"/>
      <c r="K48" s="169"/>
      <c r="L48" s="52"/>
      <c r="M48" s="169"/>
    </row>
    <row r="49" spans="1:24">
      <c r="A49" s="171"/>
      <c r="B49" s="167"/>
      <c r="C49" s="17"/>
      <c r="D49" s="25"/>
      <c r="E49" s="10"/>
      <c r="F49" s="54"/>
      <c r="G49" s="54"/>
      <c r="H49" s="54"/>
      <c r="I49" s="53"/>
      <c r="J49" s="53"/>
      <c r="K49" s="169"/>
      <c r="L49" s="53"/>
      <c r="M49" s="169"/>
      <c r="O49" s="59"/>
      <c r="P49" s="59"/>
      <c r="Q49" s="59"/>
      <c r="R49" s="59"/>
      <c r="S49" s="59"/>
      <c r="T49" s="59"/>
      <c r="U49" s="59"/>
      <c r="V49" s="59"/>
      <c r="W49" s="60" t="s">
        <v>329</v>
      </c>
      <c r="X49" s="59"/>
    </row>
    <row r="50" spans="1:24">
      <c r="A50" s="171"/>
      <c r="B50" s="167"/>
      <c r="C50" s="17"/>
      <c r="D50" s="25"/>
      <c r="E50" s="53" t="str">
        <f>"評価値＝(　"&amp;TEXT(P50+R50*0.5,"0.0")&amp;"　)評価数／(　"&amp;TEXT(P50+R50+T50,"0.0")&amp;"　)対象評価項目数＝（　"&amp;TEXT(W50,0)&amp;"　）％"</f>
        <v>評価値＝(　0.0　)評価数／(　0.0　)対象評価項目数＝（　0　）％</v>
      </c>
      <c r="F50" s="54"/>
      <c r="G50" s="54"/>
      <c r="H50" s="54"/>
      <c r="I50" s="53"/>
      <c r="J50" s="53"/>
      <c r="K50" s="169"/>
      <c r="L50" s="53"/>
      <c r="M50" s="169"/>
      <c r="O50" s="59" t="s">
        <v>330</v>
      </c>
      <c r="P50" s="60">
        <f>COUNTIF($C35:$C48,"〇")+COUNTIF($C7:$C31,"〇")</f>
        <v>0</v>
      </c>
      <c r="Q50" s="59" t="s">
        <v>331</v>
      </c>
      <c r="R50" s="60">
        <f>COUNTIF($C35:$C48,"△")+COUNTIF($C7:$C31,"△")</f>
        <v>0</v>
      </c>
      <c r="S50" s="59" t="s">
        <v>332</v>
      </c>
      <c r="T50" s="60">
        <f>COUNTIF($C35:$C48,"×")+COUNTIF($C7:$C31,"×")</f>
        <v>0</v>
      </c>
      <c r="U50" s="59" t="s">
        <v>333</v>
      </c>
      <c r="V50" s="61">
        <f>IF(P50+R50+T50=0,0,ROUND((P50+R50*0.5)/(P50+R50+T50),3))</f>
        <v>0</v>
      </c>
      <c r="W50" s="59">
        <f>IF(V50="","",ROUND(V50*100,1))</f>
        <v>0</v>
      </c>
      <c r="X50" s="62" t="str">
        <f>IF(W50&lt;60,"d",IF(W50&lt;80,"c",IF(W50&lt;90,"b","a")))</f>
        <v>d</v>
      </c>
    </row>
    <row r="51" spans="1:24">
      <c r="A51" s="171"/>
      <c r="B51" s="167"/>
      <c r="C51" s="17"/>
      <c r="D51" s="25"/>
      <c r="E51" s="53" t="s">
        <v>805</v>
      </c>
      <c r="F51" s="54"/>
      <c r="G51" s="54"/>
      <c r="H51" s="54"/>
      <c r="I51" s="53"/>
      <c r="J51" s="53"/>
      <c r="K51" s="169"/>
      <c r="L51" s="53"/>
      <c r="M51" s="169"/>
    </row>
    <row r="52" spans="1:24">
      <c r="A52" s="171"/>
      <c r="B52" s="167"/>
      <c r="C52" s="17"/>
      <c r="D52" s="25"/>
      <c r="E52" s="53" t="s">
        <v>806</v>
      </c>
      <c r="F52" s="54"/>
      <c r="G52" s="54"/>
      <c r="H52" s="54"/>
      <c r="I52" s="53"/>
      <c r="J52" s="53"/>
      <c r="K52" s="169"/>
      <c r="L52" s="53"/>
      <c r="M52" s="169"/>
    </row>
    <row r="53" spans="1:24">
      <c r="A53" s="171"/>
      <c r="B53" s="167"/>
      <c r="C53" s="17"/>
      <c r="D53" s="25"/>
      <c r="E53" s="53" t="s">
        <v>807</v>
      </c>
      <c r="F53" s="54"/>
      <c r="G53" s="54"/>
      <c r="H53" s="54"/>
      <c r="I53" s="53"/>
      <c r="J53" s="53"/>
      <c r="K53" s="169"/>
      <c r="L53" s="53"/>
      <c r="M53" s="169"/>
    </row>
    <row r="54" spans="1:24">
      <c r="A54" s="171"/>
      <c r="B54" s="167"/>
      <c r="C54" s="17"/>
      <c r="D54" s="25"/>
      <c r="E54" s="53" t="s">
        <v>808</v>
      </c>
      <c r="F54" s="54"/>
      <c r="G54" s="54"/>
      <c r="H54" s="54"/>
      <c r="I54" s="53"/>
      <c r="J54" s="53"/>
      <c r="K54" s="169"/>
      <c r="L54" s="53"/>
      <c r="M54" s="169"/>
    </row>
    <row r="55" spans="1:24">
      <c r="A55" s="171"/>
      <c r="B55" s="167"/>
      <c r="C55" s="17"/>
      <c r="D55" s="25"/>
      <c r="E55" s="53"/>
      <c r="F55" s="54"/>
      <c r="G55" s="54"/>
      <c r="H55" s="54"/>
      <c r="I55" s="53"/>
      <c r="J55" s="53"/>
      <c r="K55" s="169"/>
      <c r="L55" s="53"/>
      <c r="M55" s="169"/>
    </row>
    <row r="56" spans="1:24">
      <c r="A56" s="171"/>
      <c r="B56" s="167"/>
      <c r="C56" s="17"/>
      <c r="D56" s="25"/>
      <c r="E56" s="53"/>
      <c r="F56" s="54"/>
      <c r="G56" s="54"/>
      <c r="H56" s="54"/>
      <c r="I56" s="53"/>
      <c r="J56" s="53"/>
      <c r="K56" s="169"/>
      <c r="L56" s="53"/>
      <c r="M56" s="169"/>
    </row>
    <row r="57" spans="1:24">
      <c r="A57" s="171"/>
      <c r="B57" s="167"/>
      <c r="C57" s="17"/>
      <c r="D57" s="25"/>
      <c r="E57" s="53"/>
      <c r="F57" s="54"/>
      <c r="G57" s="54"/>
      <c r="H57" s="54"/>
      <c r="I57" s="53"/>
      <c r="J57" s="53"/>
      <c r="K57" s="169"/>
      <c r="L57" s="53"/>
      <c r="M57" s="169"/>
    </row>
    <row r="58" spans="1:24">
      <c r="A58" s="171"/>
      <c r="B58" s="167"/>
      <c r="C58" s="17"/>
      <c r="D58" s="25"/>
      <c r="E58" s="53"/>
      <c r="F58" s="54"/>
      <c r="G58" s="54"/>
      <c r="H58" s="54"/>
      <c r="I58" s="53"/>
      <c r="J58" s="53"/>
      <c r="K58" s="169"/>
      <c r="L58" s="53"/>
      <c r="M58" s="169"/>
    </row>
    <row r="59" spans="1:24">
      <c r="A59" s="171"/>
      <c r="B59" s="167"/>
      <c r="C59" s="17"/>
      <c r="D59" s="25"/>
      <c r="E59" s="53"/>
      <c r="F59" s="54"/>
      <c r="G59" s="54"/>
      <c r="H59" s="54"/>
      <c r="I59" s="53"/>
      <c r="J59" s="53"/>
      <c r="K59" s="169"/>
      <c r="L59" s="53"/>
      <c r="M59" s="169"/>
    </row>
    <row r="60" spans="1:24">
      <c r="A60" s="174"/>
      <c r="B60" s="175"/>
      <c r="C60" s="19"/>
      <c r="D60" s="27"/>
      <c r="E60" s="57"/>
      <c r="F60" s="57"/>
      <c r="G60" s="57"/>
      <c r="H60" s="57"/>
      <c r="I60" s="57"/>
      <c r="J60" s="57"/>
      <c r="K60" s="170"/>
      <c r="L60" s="57"/>
      <c r="M60" s="170"/>
    </row>
    <row r="61" spans="1:24">
      <c r="K61" s="33"/>
      <c r="L61" s="33"/>
    </row>
    <row r="62" spans="1:24">
      <c r="K62" s="33"/>
      <c r="L62" s="33"/>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s="11" customFormat="1">
      <c r="D74" s="23"/>
      <c r="K74" s="33"/>
      <c r="L74" s="33"/>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sheetData>
  <mergeCells count="27">
    <mergeCell ref="M35:M40"/>
    <mergeCell ref="D37:I38"/>
    <mergeCell ref="K41:K60"/>
    <mergeCell ref="M41:M60"/>
    <mergeCell ref="D43:I43"/>
    <mergeCell ref="A35:A47"/>
    <mergeCell ref="B35:B60"/>
    <mergeCell ref="D35:I36"/>
    <mergeCell ref="A48:A60"/>
    <mergeCell ref="K35:K40"/>
    <mergeCell ref="K4:K7"/>
    <mergeCell ref="M4:M7"/>
    <mergeCell ref="D7:I7"/>
    <mergeCell ref="K8:K31"/>
    <mergeCell ref="M8:M31"/>
    <mergeCell ref="D10:I11"/>
    <mergeCell ref="D13:I13"/>
    <mergeCell ref="D19:I20"/>
    <mergeCell ref="D21:I22"/>
    <mergeCell ref="D23:I24"/>
    <mergeCell ref="C3:F3"/>
    <mergeCell ref="G3:H3"/>
    <mergeCell ref="C34:F34"/>
    <mergeCell ref="G34:H34"/>
    <mergeCell ref="A4:A14"/>
    <mergeCell ref="B4:B31"/>
    <mergeCell ref="A15:A31"/>
  </mergeCells>
  <phoneticPr fontId="2"/>
  <dataValidations count="2">
    <dataValidation type="list" allowBlank="1" showInputMessage="1" showErrorMessage="1" sqref="C7:C10 C13:C17 C19 C21 C23 C25:C31 C35 C37 C39:C41 C43:C48">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1" max="1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4">
      <c r="A1" s="11" t="s">
        <v>94</v>
      </c>
      <c r="C1" s="33"/>
      <c r="D1" s="41"/>
      <c r="K1" s="33"/>
      <c r="L1" s="33"/>
      <c r="M1" s="16"/>
    </row>
    <row r="2" spans="1:24" ht="19.5">
      <c r="A2" s="11" t="s">
        <v>1</v>
      </c>
      <c r="C2" s="33"/>
      <c r="D2" s="41"/>
      <c r="G2" s="4" t="s">
        <v>16</v>
      </c>
      <c r="K2" s="33"/>
      <c r="L2" s="33"/>
      <c r="M2" s="113" t="s">
        <v>804</v>
      </c>
      <c r="O2" s="59"/>
      <c r="P2" s="60" t="s">
        <v>334</v>
      </c>
      <c r="Q2" s="60"/>
      <c r="R2" s="60" t="s">
        <v>336</v>
      </c>
      <c r="S2" s="60"/>
      <c r="T2" s="60" t="s">
        <v>338</v>
      </c>
      <c r="U2" s="60" t="s">
        <v>339</v>
      </c>
      <c r="V2" s="60" t="s">
        <v>340</v>
      </c>
    </row>
    <row r="3" spans="1:24" ht="18.75" customHeight="1">
      <c r="A3" s="6" t="s">
        <v>2</v>
      </c>
      <c r="B3" s="6" t="s">
        <v>3</v>
      </c>
      <c r="C3" s="157" t="s">
        <v>4</v>
      </c>
      <c r="D3" s="158"/>
      <c r="E3" s="158"/>
      <c r="F3" s="159"/>
      <c r="G3" s="160" t="s">
        <v>6</v>
      </c>
      <c r="H3" s="161"/>
      <c r="I3" s="6" t="s">
        <v>8</v>
      </c>
      <c r="J3" s="71"/>
      <c r="K3" s="73" t="s">
        <v>9</v>
      </c>
      <c r="L3" s="71"/>
      <c r="M3" s="73" t="s">
        <v>10</v>
      </c>
      <c r="O3" s="62" t="str">
        <f>IF(OR(L4="〇",L8="〇"),"e",IF(OR(J4="〇",J8="〇"),"d",X15))</f>
        <v>d</v>
      </c>
      <c r="P3" s="62" t="str">
        <f t="shared" ref="P3:V3" si="0">IF($O$3=P2,"〇","")</f>
        <v/>
      </c>
      <c r="Q3" s="62" t="str">
        <f t="shared" si="0"/>
        <v/>
      </c>
      <c r="R3" s="62" t="str">
        <f t="shared" si="0"/>
        <v/>
      </c>
      <c r="S3" s="62" t="str">
        <f t="shared" si="0"/>
        <v/>
      </c>
      <c r="T3" s="62" t="str">
        <f t="shared" si="0"/>
        <v/>
      </c>
      <c r="U3" s="62" t="str">
        <f t="shared" si="0"/>
        <v>〇</v>
      </c>
      <c r="V3" s="62" t="str">
        <f t="shared" si="0"/>
        <v/>
      </c>
    </row>
    <row r="4" spans="1:24" ht="18.75" customHeight="1">
      <c r="A4" s="164" t="s">
        <v>11</v>
      </c>
      <c r="B4" s="166" t="s">
        <v>95</v>
      </c>
      <c r="C4" s="22"/>
      <c r="D4" s="42"/>
      <c r="E4" s="9" t="s">
        <v>90</v>
      </c>
      <c r="F4" s="9"/>
      <c r="G4" s="9"/>
      <c r="H4" s="9"/>
      <c r="I4" s="9"/>
      <c r="J4" s="116"/>
      <c r="K4" s="168"/>
      <c r="L4" s="35" t="s">
        <v>130</v>
      </c>
      <c r="M4" s="168" t="s">
        <v>131</v>
      </c>
    </row>
    <row r="5" spans="1:24">
      <c r="A5" s="165"/>
      <c r="B5" s="167"/>
      <c r="C5" s="17"/>
      <c r="D5" s="25"/>
      <c r="E5" s="53" t="s">
        <v>14</v>
      </c>
      <c r="F5" s="10"/>
      <c r="G5" s="10"/>
      <c r="H5" s="10"/>
      <c r="I5" s="10"/>
      <c r="J5" s="109"/>
      <c r="K5" s="169"/>
      <c r="L5" s="12"/>
      <c r="M5" s="169"/>
    </row>
    <row r="6" spans="1:24">
      <c r="A6" s="165"/>
      <c r="B6" s="167"/>
      <c r="C6" s="17"/>
      <c r="D6" s="25"/>
      <c r="E6" s="53" t="s">
        <v>97</v>
      </c>
      <c r="F6" s="53"/>
      <c r="G6" s="53"/>
      <c r="H6" s="53"/>
      <c r="I6" s="53"/>
      <c r="J6" s="109"/>
      <c r="K6" s="169"/>
      <c r="L6" s="18"/>
      <c r="M6" s="169"/>
    </row>
    <row r="7" spans="1:24">
      <c r="A7" s="165"/>
      <c r="B7" s="167"/>
      <c r="C7" s="28" t="s">
        <v>130</v>
      </c>
      <c r="D7" s="177" t="s">
        <v>561</v>
      </c>
      <c r="E7" s="177"/>
      <c r="F7" s="177"/>
      <c r="G7" s="177"/>
      <c r="H7" s="177"/>
      <c r="I7" s="177"/>
      <c r="J7" s="109"/>
      <c r="K7" s="169"/>
      <c r="L7" s="19"/>
      <c r="M7" s="170"/>
    </row>
    <row r="8" spans="1:24" ht="18.75" customHeight="1">
      <c r="A8" s="165"/>
      <c r="B8" s="167"/>
      <c r="C8" s="28" t="s">
        <v>130</v>
      </c>
      <c r="D8" s="25" t="s">
        <v>562</v>
      </c>
      <c r="E8" s="53"/>
      <c r="F8" s="54"/>
      <c r="G8" s="54"/>
      <c r="H8" s="54"/>
      <c r="I8" s="53"/>
      <c r="J8" s="109"/>
      <c r="K8" s="169"/>
      <c r="L8" s="35" t="s">
        <v>130</v>
      </c>
      <c r="M8" s="169" t="s">
        <v>132</v>
      </c>
    </row>
    <row r="9" spans="1:24">
      <c r="A9" s="165"/>
      <c r="B9" s="167"/>
      <c r="C9" s="28" t="s">
        <v>130</v>
      </c>
      <c r="D9" s="25" t="s">
        <v>563</v>
      </c>
      <c r="E9" s="53"/>
      <c r="F9" s="54"/>
      <c r="G9" s="54"/>
      <c r="H9" s="54"/>
      <c r="I9" s="53"/>
      <c r="J9" s="109"/>
      <c r="K9" s="169"/>
      <c r="L9" s="78"/>
      <c r="M9" s="169"/>
    </row>
    <row r="10" spans="1:24">
      <c r="A10" s="165"/>
      <c r="B10" s="167"/>
      <c r="C10" s="28" t="s">
        <v>130</v>
      </c>
      <c r="D10" s="25" t="s">
        <v>564</v>
      </c>
      <c r="E10" s="53"/>
      <c r="F10" s="54"/>
      <c r="G10" s="54"/>
      <c r="H10" s="54"/>
      <c r="I10" s="53"/>
      <c r="J10" s="109"/>
      <c r="K10" s="169"/>
      <c r="L10" s="78"/>
      <c r="M10" s="169"/>
    </row>
    <row r="11" spans="1:24">
      <c r="A11" s="165"/>
      <c r="B11" s="167"/>
      <c r="C11" s="28" t="s">
        <v>130</v>
      </c>
      <c r="D11" s="25" t="s">
        <v>565</v>
      </c>
      <c r="E11" s="53"/>
      <c r="F11" s="54"/>
      <c r="G11" s="54"/>
      <c r="H11" s="54"/>
      <c r="I11" s="53"/>
      <c r="J11" s="109"/>
      <c r="K11" s="169"/>
      <c r="L11" s="78"/>
      <c r="M11" s="169"/>
    </row>
    <row r="12" spans="1:24">
      <c r="A12" s="165"/>
      <c r="B12" s="167"/>
      <c r="C12" s="28" t="s">
        <v>130</v>
      </c>
      <c r="D12" s="25" t="s">
        <v>566</v>
      </c>
      <c r="E12" s="53"/>
      <c r="F12" s="54"/>
      <c r="G12" s="54"/>
      <c r="H12" s="54"/>
      <c r="I12" s="53"/>
      <c r="J12" s="109"/>
      <c r="K12" s="169"/>
      <c r="L12" s="78"/>
      <c r="M12" s="169"/>
    </row>
    <row r="13" spans="1:24">
      <c r="A13" s="165"/>
      <c r="B13" s="167"/>
      <c r="C13" s="28" t="s">
        <v>130</v>
      </c>
      <c r="D13" s="25" t="s">
        <v>567</v>
      </c>
      <c r="E13" s="10"/>
      <c r="F13" s="54"/>
      <c r="G13" s="54"/>
      <c r="H13" s="54"/>
      <c r="I13" s="53"/>
      <c r="J13" s="53"/>
      <c r="K13" s="169"/>
      <c r="L13" s="53"/>
      <c r="M13" s="169"/>
    </row>
    <row r="14" spans="1:24">
      <c r="A14" s="165"/>
      <c r="B14" s="167"/>
      <c r="C14" s="17"/>
      <c r="D14" s="2"/>
      <c r="E14" s="2"/>
      <c r="F14" s="2"/>
      <c r="G14" s="2"/>
      <c r="H14" s="2"/>
      <c r="I14" s="53"/>
      <c r="J14" s="53"/>
      <c r="K14" s="169"/>
      <c r="L14" s="53"/>
      <c r="M14" s="169"/>
      <c r="O14" s="59"/>
      <c r="P14" s="59"/>
      <c r="Q14" s="59"/>
      <c r="R14" s="59"/>
      <c r="S14" s="59"/>
      <c r="T14" s="59"/>
      <c r="U14" s="59"/>
      <c r="V14" s="59"/>
      <c r="W14" s="60" t="s">
        <v>329</v>
      </c>
      <c r="X14" s="59"/>
    </row>
    <row r="15" spans="1:24">
      <c r="A15" s="171" t="s">
        <v>12</v>
      </c>
      <c r="B15" s="167"/>
      <c r="C15" s="17"/>
      <c r="D15" s="25"/>
      <c r="E15" s="53" t="str">
        <f>"評価値＝(　"&amp;TEXT(P15+R15*0.5,"0.0")&amp;"　)評価数／(　"&amp;TEXT(P15+R15+T15,"0.0")&amp;"　)対象評価項目数＝（　"&amp;TEXT(W15,0)&amp;"　）％"</f>
        <v>評価値＝(　0.0　)評価数／(　0.0　)対象評価項目数＝（　0　）％</v>
      </c>
      <c r="F15" s="54"/>
      <c r="G15" s="54"/>
      <c r="H15" s="54"/>
      <c r="I15" s="53"/>
      <c r="J15" s="53"/>
      <c r="K15" s="169"/>
      <c r="L15" s="53"/>
      <c r="M15" s="169"/>
      <c r="O15" s="59" t="s">
        <v>330</v>
      </c>
      <c r="P15" s="60">
        <f>COUNTIF($C7:$C13,"〇")</f>
        <v>0</v>
      </c>
      <c r="Q15" s="59" t="s">
        <v>331</v>
      </c>
      <c r="R15" s="60">
        <f>COUNTIF($C7:$C13,"△")</f>
        <v>0</v>
      </c>
      <c r="S15" s="59" t="s">
        <v>332</v>
      </c>
      <c r="T15" s="60">
        <f>COUNTIF($C7:$C13,"×")</f>
        <v>0</v>
      </c>
      <c r="U15" s="59" t="s">
        <v>333</v>
      </c>
      <c r="V15" s="61">
        <f>IF(P15+R15+T15=0,0,ROUND((P15+R15*0.5)/(P15+R15+T15),3))</f>
        <v>0</v>
      </c>
      <c r="W15" s="59">
        <f>IF(V15="","",ROUND(V15*100,1))</f>
        <v>0</v>
      </c>
      <c r="X15" s="62" t="str">
        <f>IF(W15&lt;60,"d",IF(W15&lt;80,"c",IF(W15&lt;90,"b","a")))</f>
        <v>d</v>
      </c>
    </row>
    <row r="16" spans="1:24">
      <c r="A16" s="171"/>
      <c r="B16" s="167"/>
      <c r="C16" s="17"/>
      <c r="D16" s="25"/>
      <c r="E16" s="53" t="s">
        <v>805</v>
      </c>
      <c r="F16" s="54"/>
      <c r="G16" s="54"/>
      <c r="H16" s="54"/>
      <c r="I16" s="53"/>
      <c r="J16" s="53"/>
      <c r="K16" s="169"/>
      <c r="L16" s="53"/>
      <c r="M16" s="169"/>
    </row>
    <row r="17" spans="1:13">
      <c r="A17" s="171"/>
      <c r="B17" s="167"/>
      <c r="C17" s="17"/>
      <c r="D17" s="25"/>
      <c r="E17" s="53" t="s">
        <v>806</v>
      </c>
      <c r="F17" s="54"/>
      <c r="G17" s="54"/>
      <c r="H17" s="54"/>
      <c r="I17" s="53"/>
      <c r="J17" s="53"/>
      <c r="K17" s="169"/>
      <c r="L17" s="53"/>
      <c r="M17" s="169"/>
    </row>
    <row r="18" spans="1:13">
      <c r="A18" s="171"/>
      <c r="B18" s="167"/>
      <c r="C18" s="17"/>
      <c r="D18" s="25"/>
      <c r="E18" s="53" t="s">
        <v>807</v>
      </c>
      <c r="F18" s="54"/>
      <c r="G18" s="54"/>
      <c r="H18" s="54"/>
      <c r="I18" s="53"/>
      <c r="J18" s="53"/>
      <c r="K18" s="169"/>
      <c r="L18" s="53"/>
      <c r="M18" s="169"/>
    </row>
    <row r="19" spans="1:13">
      <c r="A19" s="171"/>
      <c r="B19" s="167"/>
      <c r="C19" s="17"/>
      <c r="D19" s="25"/>
      <c r="E19" s="53" t="s">
        <v>808</v>
      </c>
      <c r="F19" s="54"/>
      <c r="G19" s="54"/>
      <c r="H19" s="54"/>
      <c r="I19" s="53"/>
      <c r="J19" s="53"/>
      <c r="K19" s="169"/>
      <c r="L19" s="53"/>
      <c r="M19" s="169"/>
    </row>
    <row r="20" spans="1:13">
      <c r="A20" s="171"/>
      <c r="B20" s="167"/>
      <c r="C20" s="17"/>
      <c r="D20" s="25"/>
      <c r="E20" s="53"/>
      <c r="F20" s="54"/>
      <c r="G20" s="54"/>
      <c r="H20" s="54"/>
      <c r="I20" s="53"/>
      <c r="J20" s="53"/>
      <c r="K20" s="169"/>
      <c r="L20" s="53"/>
      <c r="M20" s="169"/>
    </row>
    <row r="21" spans="1:13">
      <c r="A21" s="171"/>
      <c r="B21" s="167"/>
      <c r="C21" s="17"/>
      <c r="D21" s="25"/>
      <c r="E21" s="53"/>
      <c r="F21" s="54"/>
      <c r="G21" s="54"/>
      <c r="H21" s="54"/>
      <c r="I21" s="53"/>
      <c r="J21" s="53"/>
      <c r="K21" s="169"/>
      <c r="L21" s="53"/>
      <c r="M21" s="169"/>
    </row>
    <row r="22" spans="1:13">
      <c r="A22" s="171"/>
      <c r="B22" s="167"/>
      <c r="C22" s="17"/>
      <c r="D22" s="25"/>
      <c r="E22" s="53"/>
      <c r="F22" s="54"/>
      <c r="G22" s="54"/>
      <c r="H22" s="54"/>
      <c r="I22" s="53"/>
      <c r="J22" s="53"/>
      <c r="K22" s="169"/>
      <c r="L22" s="53"/>
      <c r="M22" s="169"/>
    </row>
    <row r="23" spans="1:13">
      <c r="A23" s="171"/>
      <c r="B23" s="167"/>
      <c r="C23" s="17"/>
      <c r="D23" s="25"/>
      <c r="E23" s="10"/>
      <c r="F23" s="54"/>
      <c r="G23" s="54"/>
      <c r="H23" s="54"/>
      <c r="I23" s="53"/>
      <c r="J23" s="53"/>
      <c r="K23" s="169"/>
      <c r="L23" s="53"/>
      <c r="M23" s="169"/>
    </row>
    <row r="24" spans="1:13">
      <c r="A24" s="171"/>
      <c r="B24" s="167"/>
      <c r="C24" s="17"/>
      <c r="D24" s="25"/>
      <c r="E24" s="10"/>
      <c r="F24" s="54"/>
      <c r="G24" s="54"/>
      <c r="H24" s="54"/>
      <c r="I24" s="53"/>
      <c r="J24" s="53"/>
      <c r="K24" s="169"/>
      <c r="L24" s="53"/>
      <c r="M24" s="169"/>
    </row>
    <row r="25" spans="1:13">
      <c r="A25" s="174"/>
      <c r="B25" s="175"/>
      <c r="C25" s="19"/>
      <c r="D25" s="27"/>
      <c r="E25" s="37"/>
      <c r="F25" s="57"/>
      <c r="G25" s="57"/>
      <c r="H25" s="57"/>
      <c r="I25" s="57"/>
      <c r="J25" s="57"/>
      <c r="K25" s="170"/>
      <c r="L25" s="57"/>
      <c r="M25" s="170"/>
    </row>
  </sheetData>
  <mergeCells count="10">
    <mergeCell ref="M4:M7"/>
    <mergeCell ref="D7:I7"/>
    <mergeCell ref="K8:K25"/>
    <mergeCell ref="M8:M25"/>
    <mergeCell ref="A15:A25"/>
    <mergeCell ref="C3:F3"/>
    <mergeCell ref="G3:H3"/>
    <mergeCell ref="A4:A14"/>
    <mergeCell ref="B4:B25"/>
    <mergeCell ref="K4:K7"/>
  </mergeCells>
  <phoneticPr fontId="2"/>
  <dataValidations count="2">
    <dataValidation type="list" allowBlank="1" showInputMessage="1" showErrorMessage="1" sqref="C7:C13">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view="pageBreakPreview" zoomScaleNormal="135" zoomScaleSheetLayoutView="100" workbookViewId="0">
      <selection activeCell="L8" sqref="L8"/>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98</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IF(OR(L4="〇",L8="〇"),"e",IF(OR(J4="〇",J8="〇"),"d",X38))</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99</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c r="A6" s="165"/>
      <c r="B6" s="167"/>
      <c r="C6" s="17"/>
      <c r="D6" s="25"/>
      <c r="E6" s="53" t="s">
        <v>100</v>
      </c>
      <c r="F6" s="53"/>
      <c r="G6" s="53"/>
      <c r="H6" s="53"/>
      <c r="I6" s="53"/>
      <c r="J6" s="109"/>
      <c r="K6" s="169"/>
      <c r="L6" s="18"/>
      <c r="M6" s="169"/>
    </row>
    <row r="7" spans="1:22" ht="13.5" customHeight="1">
      <c r="A7" s="165"/>
      <c r="B7" s="167"/>
      <c r="C7" s="28" t="s">
        <v>130</v>
      </c>
      <c r="D7" s="177" t="s">
        <v>458</v>
      </c>
      <c r="E7" s="177"/>
      <c r="F7" s="177"/>
      <c r="G7" s="177"/>
      <c r="H7" s="177"/>
      <c r="I7" s="177"/>
      <c r="J7" s="109"/>
      <c r="K7" s="169"/>
      <c r="L7" s="19"/>
      <c r="M7" s="170"/>
    </row>
    <row r="8" spans="1:22" ht="13.5" customHeight="1">
      <c r="A8" s="165"/>
      <c r="B8" s="167"/>
      <c r="C8" s="28" t="s">
        <v>130</v>
      </c>
      <c r="D8" s="25" t="s">
        <v>568</v>
      </c>
      <c r="E8" s="53"/>
      <c r="F8" s="54"/>
      <c r="G8" s="54"/>
      <c r="H8" s="54"/>
      <c r="I8" s="53"/>
      <c r="J8" s="109"/>
      <c r="K8" s="169"/>
      <c r="L8" s="35" t="s">
        <v>130</v>
      </c>
      <c r="M8" s="169" t="s">
        <v>132</v>
      </c>
    </row>
    <row r="9" spans="1:22" ht="13.5" customHeight="1">
      <c r="A9" s="165"/>
      <c r="B9" s="167"/>
      <c r="C9" s="28" t="s">
        <v>130</v>
      </c>
      <c r="D9" s="25" t="s">
        <v>473</v>
      </c>
      <c r="E9" s="53"/>
      <c r="F9" s="54"/>
      <c r="G9" s="54"/>
      <c r="H9" s="54"/>
      <c r="I9" s="53"/>
      <c r="J9" s="109"/>
      <c r="K9" s="169"/>
      <c r="L9" s="78"/>
      <c r="M9" s="169"/>
    </row>
    <row r="10" spans="1:22" ht="13.5" customHeight="1">
      <c r="A10" s="165"/>
      <c r="B10" s="167"/>
      <c r="C10" s="28" t="s">
        <v>130</v>
      </c>
      <c r="D10" s="25" t="s">
        <v>459</v>
      </c>
      <c r="E10" s="53"/>
      <c r="F10" s="54"/>
      <c r="G10" s="54"/>
      <c r="H10" s="54"/>
      <c r="I10" s="53"/>
      <c r="J10" s="53"/>
      <c r="K10" s="169"/>
      <c r="L10" s="53"/>
      <c r="M10" s="169"/>
    </row>
    <row r="11" spans="1:22" ht="13.5" customHeight="1">
      <c r="A11" s="165"/>
      <c r="B11" s="167"/>
      <c r="C11" s="28" t="s">
        <v>130</v>
      </c>
      <c r="D11" s="25" t="s">
        <v>569</v>
      </c>
      <c r="E11" s="53"/>
      <c r="F11" s="54"/>
      <c r="G11" s="54"/>
      <c r="H11" s="54"/>
      <c r="I11" s="53"/>
      <c r="J11" s="53"/>
      <c r="K11" s="169"/>
      <c r="L11" s="53"/>
      <c r="M11" s="169"/>
    </row>
    <row r="12" spans="1:22" ht="13.5" customHeight="1">
      <c r="A12" s="165"/>
      <c r="B12" s="167"/>
      <c r="C12" s="28" t="s">
        <v>130</v>
      </c>
      <c r="D12" s="25" t="s">
        <v>462</v>
      </c>
      <c r="E12" s="53"/>
      <c r="F12" s="54"/>
      <c r="G12" s="54"/>
      <c r="H12" s="54"/>
      <c r="I12" s="53"/>
      <c r="J12" s="53"/>
      <c r="K12" s="169"/>
      <c r="L12" s="53"/>
      <c r="M12" s="169"/>
    </row>
    <row r="13" spans="1:22" ht="13.5" customHeight="1">
      <c r="A13" s="165"/>
      <c r="B13" s="167"/>
      <c r="C13" s="28" t="s">
        <v>130</v>
      </c>
      <c r="D13" s="25" t="s">
        <v>472</v>
      </c>
      <c r="E13" s="53"/>
      <c r="F13" s="54"/>
      <c r="G13" s="54"/>
      <c r="H13" s="54"/>
      <c r="I13" s="53"/>
      <c r="J13" s="53"/>
      <c r="K13" s="169"/>
      <c r="L13" s="53"/>
      <c r="M13" s="169"/>
    </row>
    <row r="14" spans="1:22" ht="13.5" customHeight="1">
      <c r="A14" s="74"/>
      <c r="B14" s="167"/>
      <c r="C14" s="28" t="s">
        <v>130</v>
      </c>
      <c r="D14" s="25" t="s">
        <v>570</v>
      </c>
      <c r="E14" s="53"/>
      <c r="F14" s="54"/>
      <c r="G14" s="54"/>
      <c r="H14" s="54"/>
      <c r="I14" s="53"/>
      <c r="J14" s="53"/>
      <c r="K14" s="169"/>
      <c r="L14" s="53"/>
      <c r="M14" s="169"/>
    </row>
    <row r="15" spans="1:22" ht="13.5" customHeight="1">
      <c r="A15" s="74"/>
      <c r="B15" s="167"/>
      <c r="C15" s="28" t="s">
        <v>130</v>
      </c>
      <c r="D15" s="25" t="s">
        <v>571</v>
      </c>
      <c r="E15" s="53"/>
      <c r="F15" s="54"/>
      <c r="G15" s="54"/>
      <c r="H15" s="54"/>
      <c r="I15" s="53"/>
      <c r="J15" s="53"/>
      <c r="K15" s="169"/>
      <c r="L15" s="53"/>
      <c r="M15" s="169"/>
    </row>
    <row r="16" spans="1:22" ht="13.5" customHeight="1">
      <c r="A16" s="171" t="s">
        <v>12</v>
      </c>
      <c r="B16" s="167"/>
      <c r="C16" s="28" t="s">
        <v>130</v>
      </c>
      <c r="D16" s="162" t="s">
        <v>572</v>
      </c>
      <c r="E16" s="162"/>
      <c r="F16" s="162"/>
      <c r="G16" s="162"/>
      <c r="H16" s="162"/>
      <c r="I16" s="162"/>
      <c r="J16" s="53"/>
      <c r="K16" s="169"/>
      <c r="L16" s="53"/>
      <c r="M16" s="169"/>
    </row>
    <row r="17" spans="1:13" ht="13.5" customHeight="1">
      <c r="A17" s="171"/>
      <c r="B17" s="167"/>
      <c r="C17" s="17"/>
      <c r="D17" s="162"/>
      <c r="E17" s="162"/>
      <c r="F17" s="162"/>
      <c r="G17" s="162"/>
      <c r="H17" s="162"/>
      <c r="I17" s="162"/>
      <c r="J17" s="53"/>
      <c r="K17" s="169"/>
      <c r="L17" s="53"/>
      <c r="M17" s="169"/>
    </row>
    <row r="18" spans="1:13" ht="13.5" customHeight="1">
      <c r="A18" s="171"/>
      <c r="B18" s="167"/>
      <c r="C18" s="28" t="s">
        <v>130</v>
      </c>
      <c r="D18" s="25" t="s">
        <v>573</v>
      </c>
      <c r="E18" s="53"/>
      <c r="F18" s="54"/>
      <c r="G18" s="54"/>
      <c r="H18" s="54"/>
      <c r="I18" s="53"/>
      <c r="J18" s="53"/>
      <c r="K18" s="169"/>
      <c r="L18" s="53"/>
      <c r="M18" s="169"/>
    </row>
    <row r="19" spans="1:13">
      <c r="A19" s="171"/>
      <c r="B19" s="167"/>
      <c r="C19" s="17"/>
      <c r="D19" s="25"/>
      <c r="E19" s="53" t="s">
        <v>101</v>
      </c>
      <c r="F19" s="54"/>
      <c r="G19" s="54"/>
      <c r="H19" s="54"/>
      <c r="I19" s="53"/>
      <c r="J19" s="53"/>
      <c r="K19" s="169"/>
      <c r="L19" s="53"/>
      <c r="M19" s="169"/>
    </row>
    <row r="20" spans="1:13" ht="13.5" customHeight="1">
      <c r="A20" s="171"/>
      <c r="B20" s="167"/>
      <c r="C20" s="28" t="s">
        <v>130</v>
      </c>
      <c r="D20" s="177" t="s">
        <v>482</v>
      </c>
      <c r="E20" s="177"/>
      <c r="F20" s="177"/>
      <c r="G20" s="177"/>
      <c r="H20" s="177"/>
      <c r="I20" s="177"/>
      <c r="J20" s="52"/>
      <c r="K20" s="169"/>
      <c r="L20" s="52"/>
      <c r="M20" s="169"/>
    </row>
    <row r="21" spans="1:13" ht="13.5" customHeight="1">
      <c r="A21" s="171"/>
      <c r="B21" s="167"/>
      <c r="C21" s="28" t="s">
        <v>130</v>
      </c>
      <c r="D21" s="25" t="s">
        <v>574</v>
      </c>
      <c r="E21" s="29"/>
      <c r="F21" s="13"/>
      <c r="G21" s="13"/>
      <c r="H21" s="13"/>
      <c r="I21" s="29"/>
      <c r="J21" s="52"/>
      <c r="K21" s="169"/>
      <c r="L21" s="52"/>
      <c r="M21" s="169"/>
    </row>
    <row r="22" spans="1:13" ht="13.5" customHeight="1">
      <c r="A22" s="171"/>
      <c r="B22" s="167"/>
      <c r="C22" s="28" t="s">
        <v>130</v>
      </c>
      <c r="D22" s="25" t="s">
        <v>575</v>
      </c>
      <c r="E22" s="29"/>
      <c r="F22" s="13"/>
      <c r="G22" s="13"/>
      <c r="H22" s="13"/>
      <c r="I22" s="29"/>
      <c r="J22" s="52"/>
      <c r="K22" s="169"/>
      <c r="L22" s="52"/>
      <c r="M22" s="169"/>
    </row>
    <row r="23" spans="1:13" ht="13.5" customHeight="1">
      <c r="A23" s="171"/>
      <c r="B23" s="167"/>
      <c r="C23" s="28" t="s">
        <v>130</v>
      </c>
      <c r="D23" s="25" t="s">
        <v>576</v>
      </c>
      <c r="E23" s="29"/>
      <c r="F23" s="13"/>
      <c r="G23" s="13"/>
      <c r="H23" s="13"/>
      <c r="I23" s="29"/>
      <c r="J23" s="52"/>
      <c r="K23" s="169"/>
      <c r="L23" s="52"/>
      <c r="M23" s="169"/>
    </row>
    <row r="24" spans="1:13" ht="13.5" customHeight="1">
      <c r="A24" s="171"/>
      <c r="B24" s="167"/>
      <c r="C24" s="28" t="s">
        <v>130</v>
      </c>
      <c r="D24" s="25" t="s">
        <v>577</v>
      </c>
      <c r="E24" s="53"/>
      <c r="F24" s="54"/>
      <c r="G24" s="54"/>
      <c r="H24" s="54"/>
      <c r="I24" s="53"/>
      <c r="J24" s="109"/>
      <c r="K24" s="169"/>
      <c r="L24" s="78"/>
      <c r="M24" s="169"/>
    </row>
    <row r="25" spans="1:13" ht="13.5" customHeight="1">
      <c r="A25" s="171"/>
      <c r="B25" s="167"/>
      <c r="C25" s="28" t="s">
        <v>130</v>
      </c>
      <c r="D25" s="25" t="s">
        <v>578</v>
      </c>
      <c r="E25" s="53"/>
      <c r="F25" s="54"/>
      <c r="G25" s="54"/>
      <c r="H25" s="54"/>
      <c r="I25" s="53"/>
      <c r="J25" s="109"/>
      <c r="K25" s="169"/>
      <c r="L25" s="78"/>
      <c r="M25" s="169"/>
    </row>
    <row r="26" spans="1:13" ht="13.5" customHeight="1">
      <c r="A26" s="171"/>
      <c r="B26" s="167"/>
      <c r="C26" s="28" t="s">
        <v>130</v>
      </c>
      <c r="D26" s="25" t="s">
        <v>579</v>
      </c>
      <c r="E26" s="53"/>
      <c r="F26" s="54"/>
      <c r="G26" s="54"/>
      <c r="H26" s="54"/>
      <c r="I26" s="53"/>
      <c r="J26" s="109"/>
      <c r="K26" s="169"/>
      <c r="L26" s="78"/>
      <c r="M26" s="169"/>
    </row>
    <row r="27" spans="1:13" ht="13.5" customHeight="1">
      <c r="A27" s="171"/>
      <c r="B27" s="167"/>
      <c r="C27" s="28" t="s">
        <v>130</v>
      </c>
      <c r="D27" s="25" t="s">
        <v>580</v>
      </c>
      <c r="E27" s="53"/>
      <c r="F27" s="54"/>
      <c r="G27" s="54"/>
      <c r="H27" s="54"/>
      <c r="I27" s="53"/>
      <c r="J27" s="109"/>
      <c r="K27" s="169"/>
      <c r="L27" s="78"/>
      <c r="M27" s="169"/>
    </row>
    <row r="28" spans="1:13" ht="13.5" customHeight="1">
      <c r="A28" s="171"/>
      <c r="B28" s="167"/>
      <c r="C28" s="28" t="s">
        <v>130</v>
      </c>
      <c r="D28" s="25" t="s">
        <v>581</v>
      </c>
      <c r="E28" s="53"/>
      <c r="F28" s="54"/>
      <c r="G28" s="54"/>
      <c r="H28" s="54"/>
      <c r="I28" s="53"/>
      <c r="J28" s="109"/>
      <c r="K28" s="169"/>
      <c r="L28" s="78"/>
      <c r="M28" s="169"/>
    </row>
    <row r="29" spans="1:13" ht="13.5" customHeight="1">
      <c r="A29" s="171"/>
      <c r="B29" s="167"/>
      <c r="C29" s="28" t="s">
        <v>130</v>
      </c>
      <c r="D29" s="162" t="s">
        <v>582</v>
      </c>
      <c r="E29" s="162"/>
      <c r="F29" s="162"/>
      <c r="G29" s="162"/>
      <c r="H29" s="162"/>
      <c r="I29" s="162"/>
      <c r="J29" s="109"/>
      <c r="K29" s="169"/>
      <c r="L29" s="78"/>
      <c r="M29" s="169"/>
    </row>
    <row r="30" spans="1:13" ht="13.5" customHeight="1">
      <c r="A30" s="171"/>
      <c r="B30" s="167"/>
      <c r="C30" s="17"/>
      <c r="D30" s="162"/>
      <c r="E30" s="162"/>
      <c r="F30" s="162"/>
      <c r="G30" s="162"/>
      <c r="H30" s="162"/>
      <c r="I30" s="162"/>
      <c r="J30" s="109"/>
      <c r="K30" s="169"/>
      <c r="L30" s="78"/>
      <c r="M30" s="169"/>
    </row>
    <row r="31" spans="1:13" ht="13.5" customHeight="1">
      <c r="A31" s="171"/>
      <c r="B31" s="167"/>
      <c r="C31" s="28" t="s">
        <v>130</v>
      </c>
      <c r="D31" s="25" t="s">
        <v>583</v>
      </c>
      <c r="E31" s="53"/>
      <c r="F31" s="54"/>
      <c r="G31" s="54"/>
      <c r="H31" s="54"/>
      <c r="I31" s="53"/>
      <c r="J31" s="53"/>
      <c r="K31" s="169"/>
      <c r="L31" s="53"/>
      <c r="M31" s="169"/>
    </row>
    <row r="32" spans="1:13" ht="13.5" customHeight="1">
      <c r="A32" s="174"/>
      <c r="B32" s="175"/>
      <c r="C32" s="46" t="s">
        <v>130</v>
      </c>
      <c r="D32" s="27" t="s">
        <v>573</v>
      </c>
      <c r="E32" s="57"/>
      <c r="F32" s="57"/>
      <c r="G32" s="57"/>
      <c r="H32" s="57"/>
      <c r="I32" s="57"/>
      <c r="J32" s="57"/>
      <c r="K32" s="170"/>
      <c r="L32" s="57"/>
      <c r="M32" s="170"/>
    </row>
    <row r="33" spans="1:24">
      <c r="A33" s="11" t="s">
        <v>98</v>
      </c>
      <c r="C33" s="33"/>
      <c r="D33" s="41"/>
      <c r="K33" s="33"/>
      <c r="L33" s="33"/>
      <c r="M33" s="16"/>
    </row>
    <row r="34" spans="1:24" ht="19.5">
      <c r="A34" s="11" t="s">
        <v>1</v>
      </c>
      <c r="C34" s="33"/>
      <c r="D34" s="41"/>
      <c r="G34" s="4" t="s">
        <v>16</v>
      </c>
      <c r="K34" s="33"/>
      <c r="L34" s="33"/>
      <c r="M34" s="113" t="str">
        <f>M2</f>
        <v>（主任監督員 ）</v>
      </c>
    </row>
    <row r="35" spans="1:24" ht="19.5">
      <c r="A35" s="6" t="s">
        <v>2</v>
      </c>
      <c r="B35" s="6" t="s">
        <v>3</v>
      </c>
      <c r="C35" s="157" t="s">
        <v>4</v>
      </c>
      <c r="D35" s="158"/>
      <c r="E35" s="158"/>
      <c r="F35" s="159"/>
      <c r="G35" s="160" t="s">
        <v>6</v>
      </c>
      <c r="H35" s="161"/>
      <c r="I35" s="6" t="s">
        <v>8</v>
      </c>
      <c r="J35" s="71"/>
      <c r="K35" s="73" t="s">
        <v>9</v>
      </c>
      <c r="L35" s="71"/>
      <c r="M35" s="73" t="s">
        <v>10</v>
      </c>
    </row>
    <row r="36" spans="1:24">
      <c r="A36" s="164" t="s">
        <v>11</v>
      </c>
      <c r="B36" s="166" t="s">
        <v>99</v>
      </c>
      <c r="C36" s="17"/>
      <c r="D36" s="25"/>
      <c r="E36" s="10"/>
      <c r="F36" s="9"/>
      <c r="G36" s="9"/>
      <c r="H36" s="9"/>
      <c r="I36" s="9"/>
      <c r="J36" s="9"/>
      <c r="K36" s="168"/>
      <c r="L36" s="9"/>
      <c r="M36" s="168"/>
    </row>
    <row r="37" spans="1:24">
      <c r="A37" s="165"/>
      <c r="B37" s="167"/>
      <c r="C37" s="17"/>
      <c r="D37" s="25"/>
      <c r="E37" s="10"/>
      <c r="F37" s="10"/>
      <c r="G37" s="10"/>
      <c r="H37" s="10"/>
      <c r="I37" s="10"/>
      <c r="J37" s="10"/>
      <c r="K37" s="169"/>
      <c r="L37" s="10"/>
      <c r="M37" s="169"/>
      <c r="O37" s="59"/>
      <c r="P37" s="59"/>
      <c r="Q37" s="59"/>
      <c r="R37" s="59"/>
      <c r="S37" s="59"/>
      <c r="T37" s="59"/>
      <c r="U37" s="59"/>
      <c r="V37" s="59"/>
      <c r="W37" s="60" t="s">
        <v>329</v>
      </c>
      <c r="X37" s="59"/>
    </row>
    <row r="38" spans="1:24">
      <c r="A38" s="165"/>
      <c r="B38" s="167"/>
      <c r="C38" s="17"/>
      <c r="D38" s="25"/>
      <c r="E38" s="53" t="str">
        <f>"評価値＝(　"&amp;TEXT(P38+R38*0.5,"0.0")&amp;"　)評価数／(　"&amp;TEXT(P38+R38+T38,"0.0")&amp;"　)対象評価項目数＝（　"&amp;TEXT(W38,0)&amp;"　）％"</f>
        <v>評価値＝(　0.0　)評価数／(　0.0　)対象評価項目数＝（　0　）％</v>
      </c>
      <c r="F38" s="53"/>
      <c r="G38" s="53"/>
      <c r="H38" s="53"/>
      <c r="I38" s="53"/>
      <c r="J38" s="53"/>
      <c r="K38" s="169"/>
      <c r="L38" s="53"/>
      <c r="M38" s="169"/>
      <c r="O38" s="59" t="s">
        <v>330</v>
      </c>
      <c r="P38" s="60">
        <f>COUNTIF($C7:$C32,"〇")</f>
        <v>0</v>
      </c>
      <c r="Q38" s="59" t="s">
        <v>331</v>
      </c>
      <c r="R38" s="60">
        <f>COUNTIF($C7:$C32,"△")</f>
        <v>0</v>
      </c>
      <c r="S38" s="59" t="s">
        <v>332</v>
      </c>
      <c r="T38" s="60">
        <f>COUNTIF($C7:$C32,"×")</f>
        <v>0</v>
      </c>
      <c r="U38" s="59" t="s">
        <v>333</v>
      </c>
      <c r="V38" s="61">
        <f>IF(P38+R38+T38=0,0,ROUND((P38+R38*0.5)/(P38+R38+T38),3))</f>
        <v>0</v>
      </c>
      <c r="W38" s="59">
        <f>IF(V38="","",ROUND(V38*100,1))</f>
        <v>0</v>
      </c>
      <c r="X38" s="62" t="str">
        <f>IF(W38&lt;60,"d",IF(W38&lt;80,"c",IF(W38&lt;90,"b","a")))</f>
        <v>d</v>
      </c>
    </row>
    <row r="39" spans="1:24">
      <c r="A39" s="165"/>
      <c r="B39" s="167"/>
      <c r="C39" s="17"/>
      <c r="D39" s="25"/>
      <c r="E39" s="53" t="s">
        <v>805</v>
      </c>
      <c r="F39" s="77"/>
      <c r="G39" s="77"/>
      <c r="H39" s="77"/>
      <c r="I39" s="109"/>
      <c r="J39" s="109"/>
      <c r="K39" s="169"/>
      <c r="L39" s="78"/>
      <c r="M39" s="169"/>
    </row>
    <row r="40" spans="1:24">
      <c r="A40" s="165"/>
      <c r="B40" s="167"/>
      <c r="C40" s="17"/>
      <c r="D40" s="25"/>
      <c r="E40" s="53" t="s">
        <v>806</v>
      </c>
      <c r="F40" s="77"/>
      <c r="G40" s="77"/>
      <c r="H40" s="77"/>
      <c r="I40" s="109"/>
      <c r="J40" s="109"/>
      <c r="K40" s="169"/>
      <c r="L40" s="78"/>
      <c r="M40" s="169"/>
    </row>
    <row r="41" spans="1:24">
      <c r="A41" s="165"/>
      <c r="B41" s="167"/>
      <c r="C41" s="17"/>
      <c r="D41" s="25"/>
      <c r="E41" s="53" t="s">
        <v>807</v>
      </c>
      <c r="F41" s="54"/>
      <c r="G41" s="54"/>
      <c r="H41" s="54"/>
      <c r="I41" s="53"/>
      <c r="J41" s="53"/>
      <c r="K41" s="169"/>
      <c r="L41" s="53"/>
      <c r="M41" s="169"/>
    </row>
    <row r="42" spans="1:24">
      <c r="A42" s="165"/>
      <c r="B42" s="167"/>
      <c r="C42" s="17"/>
      <c r="D42" s="25"/>
      <c r="E42" s="53" t="s">
        <v>808</v>
      </c>
      <c r="F42" s="54"/>
      <c r="G42" s="54"/>
      <c r="H42" s="54"/>
      <c r="I42" s="53"/>
      <c r="J42" s="53"/>
      <c r="K42" s="169"/>
      <c r="L42" s="53"/>
      <c r="M42" s="169"/>
    </row>
    <row r="43" spans="1:24">
      <c r="A43" s="165"/>
      <c r="B43" s="167"/>
      <c r="C43" s="17"/>
      <c r="D43" s="25"/>
      <c r="E43" s="53"/>
      <c r="F43" s="54"/>
      <c r="G43" s="54"/>
      <c r="H43" s="54"/>
      <c r="I43" s="53"/>
      <c r="J43" s="53"/>
      <c r="K43" s="169"/>
      <c r="L43" s="53"/>
      <c r="M43" s="169"/>
    </row>
    <row r="44" spans="1:24">
      <c r="A44" s="165"/>
      <c r="B44" s="167"/>
      <c r="C44" s="17"/>
      <c r="D44" s="25"/>
      <c r="E44" s="10"/>
      <c r="F44" s="54"/>
      <c r="G44" s="54"/>
      <c r="H44" s="54"/>
      <c r="I44" s="53"/>
      <c r="J44" s="53"/>
      <c r="K44" s="169"/>
      <c r="L44" s="53"/>
      <c r="M44" s="169"/>
    </row>
    <row r="45" spans="1:24">
      <c r="A45" s="165"/>
      <c r="B45" s="167"/>
      <c r="C45" s="17"/>
      <c r="D45" s="25"/>
      <c r="E45" s="53"/>
      <c r="F45" s="54"/>
      <c r="G45" s="54"/>
      <c r="H45" s="54"/>
      <c r="I45" s="53"/>
      <c r="J45" s="53"/>
      <c r="K45" s="169"/>
      <c r="L45" s="53"/>
      <c r="M45" s="169"/>
    </row>
    <row r="46" spans="1:24">
      <c r="A46" s="171" t="s">
        <v>12</v>
      </c>
      <c r="B46" s="167"/>
      <c r="C46" s="17"/>
      <c r="D46" s="25"/>
      <c r="E46" s="53"/>
      <c r="F46" s="54"/>
      <c r="G46" s="54"/>
      <c r="H46" s="54"/>
      <c r="I46" s="53"/>
      <c r="J46" s="53"/>
      <c r="K46" s="169"/>
      <c r="L46" s="53"/>
      <c r="M46" s="169"/>
    </row>
    <row r="47" spans="1:24">
      <c r="A47" s="171"/>
      <c r="B47" s="167"/>
      <c r="C47" s="17"/>
      <c r="D47" s="25"/>
      <c r="E47" s="53"/>
      <c r="F47" s="54"/>
      <c r="G47" s="54"/>
      <c r="H47" s="54"/>
      <c r="I47" s="53"/>
      <c r="J47" s="53"/>
      <c r="K47" s="169"/>
      <c r="L47" s="53"/>
      <c r="M47" s="169"/>
    </row>
    <row r="48" spans="1:24">
      <c r="A48" s="171"/>
      <c r="B48" s="167"/>
      <c r="C48" s="17"/>
      <c r="D48" s="25"/>
      <c r="E48" s="53"/>
      <c r="F48" s="54"/>
      <c r="G48" s="54"/>
      <c r="H48" s="54"/>
      <c r="I48" s="53"/>
      <c r="J48" s="53"/>
      <c r="K48" s="169"/>
      <c r="L48" s="53"/>
      <c r="M48" s="169"/>
    </row>
    <row r="49" spans="1:13">
      <c r="A49" s="171"/>
      <c r="B49" s="167"/>
      <c r="C49" s="17"/>
      <c r="D49" s="25"/>
      <c r="E49" s="53"/>
      <c r="F49" s="54"/>
      <c r="G49" s="54"/>
      <c r="H49" s="54"/>
      <c r="I49" s="53"/>
      <c r="J49" s="53"/>
      <c r="K49" s="169"/>
      <c r="L49" s="53"/>
      <c r="M49" s="169"/>
    </row>
    <row r="50" spans="1:13">
      <c r="A50" s="171"/>
      <c r="B50" s="167"/>
      <c r="C50" s="17"/>
      <c r="D50" s="25"/>
      <c r="E50" s="10"/>
      <c r="F50" s="54"/>
      <c r="G50" s="54"/>
      <c r="H50" s="54"/>
      <c r="I50" s="53"/>
      <c r="J50" s="53"/>
      <c r="K50" s="169"/>
      <c r="L50" s="53"/>
      <c r="M50" s="169"/>
    </row>
    <row r="51" spans="1:13">
      <c r="A51" s="171"/>
      <c r="B51" s="167"/>
      <c r="C51" s="17"/>
      <c r="D51" s="25"/>
      <c r="E51" s="53"/>
      <c r="F51" s="54"/>
      <c r="G51" s="54"/>
      <c r="H51" s="54"/>
      <c r="I51" s="53"/>
      <c r="J51" s="53"/>
      <c r="K51" s="169"/>
      <c r="L51" s="53"/>
      <c r="M51" s="169"/>
    </row>
    <row r="52" spans="1:13">
      <c r="A52" s="171"/>
      <c r="B52" s="167"/>
      <c r="C52" s="17"/>
      <c r="D52" s="25"/>
      <c r="E52" s="53"/>
      <c r="F52" s="54"/>
      <c r="G52" s="54"/>
      <c r="H52" s="54"/>
      <c r="I52" s="53"/>
      <c r="J52" s="53"/>
      <c r="K52" s="169"/>
      <c r="L52" s="53"/>
      <c r="M52" s="169"/>
    </row>
    <row r="53" spans="1:13">
      <c r="A53" s="171"/>
      <c r="B53" s="167"/>
      <c r="C53" s="17"/>
      <c r="D53" s="25"/>
      <c r="E53" s="53"/>
      <c r="F53" s="54"/>
      <c r="G53" s="54"/>
      <c r="H53" s="54"/>
      <c r="I53" s="53"/>
      <c r="J53" s="53"/>
      <c r="K53" s="169"/>
      <c r="L53" s="53"/>
      <c r="M53" s="169"/>
    </row>
    <row r="54" spans="1:13">
      <c r="A54" s="171"/>
      <c r="B54" s="167"/>
      <c r="C54" s="17"/>
      <c r="D54" s="25"/>
      <c r="E54" s="53"/>
      <c r="F54" s="54"/>
      <c r="G54" s="54"/>
      <c r="H54" s="54"/>
      <c r="I54" s="53"/>
      <c r="J54" s="53"/>
      <c r="K54" s="169"/>
      <c r="L54" s="53"/>
      <c r="M54" s="169"/>
    </row>
    <row r="55" spans="1:13">
      <c r="A55" s="171"/>
      <c r="B55" s="167"/>
      <c r="C55" s="17"/>
      <c r="D55" s="25"/>
      <c r="E55" s="53"/>
      <c r="F55" s="54"/>
      <c r="G55" s="54"/>
      <c r="H55" s="54"/>
      <c r="I55" s="53"/>
      <c r="J55" s="53"/>
      <c r="K55" s="169"/>
      <c r="L55" s="53"/>
      <c r="M55" s="169"/>
    </row>
    <row r="56" spans="1:13">
      <c r="A56" s="171"/>
      <c r="B56" s="167"/>
      <c r="C56" s="17"/>
      <c r="D56" s="25"/>
      <c r="E56" s="53"/>
      <c r="F56" s="54"/>
      <c r="G56" s="54"/>
      <c r="H56" s="54"/>
      <c r="I56" s="53"/>
      <c r="J56" s="53"/>
      <c r="K56" s="169"/>
      <c r="L56" s="53"/>
      <c r="M56" s="169"/>
    </row>
    <row r="57" spans="1:13">
      <c r="A57" s="171"/>
      <c r="B57" s="167"/>
      <c r="C57" s="17"/>
      <c r="D57" s="25"/>
      <c r="E57" s="53"/>
      <c r="F57" s="54"/>
      <c r="G57" s="54"/>
      <c r="H57" s="54"/>
      <c r="I57" s="53"/>
      <c r="J57" s="53"/>
      <c r="K57" s="169"/>
      <c r="L57" s="53"/>
      <c r="M57" s="169"/>
    </row>
    <row r="58" spans="1:13">
      <c r="A58" s="174"/>
      <c r="B58" s="175"/>
      <c r="C58" s="19"/>
      <c r="D58" s="27"/>
      <c r="E58" s="37"/>
      <c r="F58" s="57"/>
      <c r="G58" s="57"/>
      <c r="H58" s="57"/>
      <c r="I58" s="57"/>
      <c r="J58" s="57"/>
      <c r="K58" s="170"/>
      <c r="L58" s="57"/>
      <c r="M58" s="170"/>
    </row>
  </sheetData>
  <mergeCells count="22">
    <mergeCell ref="A36:A45"/>
    <mergeCell ref="B36:B58"/>
    <mergeCell ref="K36:K39"/>
    <mergeCell ref="M36:M39"/>
    <mergeCell ref="K40:K58"/>
    <mergeCell ref="M40:M58"/>
    <mergeCell ref="A46:A58"/>
    <mergeCell ref="K4:K7"/>
    <mergeCell ref="M4:M7"/>
    <mergeCell ref="D7:I7"/>
    <mergeCell ref="K8:K32"/>
    <mergeCell ref="M8:M32"/>
    <mergeCell ref="D16:I17"/>
    <mergeCell ref="D20:I20"/>
    <mergeCell ref="D29:I30"/>
    <mergeCell ref="C3:F3"/>
    <mergeCell ref="G3:H3"/>
    <mergeCell ref="C35:F35"/>
    <mergeCell ref="G35:H35"/>
    <mergeCell ref="A4:A13"/>
    <mergeCell ref="B4:B32"/>
    <mergeCell ref="A16:A32"/>
  </mergeCells>
  <phoneticPr fontId="2"/>
  <dataValidations count="2">
    <dataValidation type="list" allowBlank="1" showInputMessage="1" showErrorMessage="1" sqref="C7:C16 C18 C20:C29 C31:C32">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6"/>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102</v>
      </c>
      <c r="C1" s="33"/>
      <c r="D1" s="41"/>
      <c r="K1" s="33"/>
      <c r="L1" s="33"/>
      <c r="M1" s="16"/>
    </row>
    <row r="2" spans="1:22" ht="19.5">
      <c r="A2" s="11" t="s">
        <v>1</v>
      </c>
      <c r="C2" s="33"/>
      <c r="D2" s="41"/>
      <c r="G2" s="4" t="s">
        <v>16</v>
      </c>
      <c r="K2" s="33"/>
      <c r="L2" s="33"/>
      <c r="M2" s="113" t="s">
        <v>809</v>
      </c>
      <c r="O2" s="59"/>
      <c r="P2" s="60" t="s">
        <v>334</v>
      </c>
      <c r="Q2" s="60" t="s">
        <v>335</v>
      </c>
      <c r="R2" s="60" t="s">
        <v>336</v>
      </c>
      <c r="S2" s="60" t="s">
        <v>337</v>
      </c>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IF(OR(L4="〇",L8="〇"),"e",IF(OR(J4="〇",J8="〇"),"d",X56))</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103</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c r="A6" s="165"/>
      <c r="B6" s="167"/>
      <c r="C6" s="17"/>
      <c r="D6" s="25"/>
      <c r="E6" s="53" t="s">
        <v>40</v>
      </c>
      <c r="F6" s="53"/>
      <c r="G6" s="53"/>
      <c r="H6" s="53"/>
      <c r="I6" s="53"/>
      <c r="J6" s="109"/>
      <c r="K6" s="169"/>
      <c r="L6" s="18"/>
      <c r="M6" s="169"/>
    </row>
    <row r="7" spans="1:22" ht="13.5" customHeight="1">
      <c r="A7" s="165"/>
      <c r="B7" s="167"/>
      <c r="C7" s="28" t="s">
        <v>130</v>
      </c>
      <c r="D7" s="177" t="s">
        <v>584</v>
      </c>
      <c r="E7" s="177"/>
      <c r="F7" s="177"/>
      <c r="G7" s="177"/>
      <c r="H7" s="177"/>
      <c r="I7" s="177"/>
      <c r="J7" s="109"/>
      <c r="K7" s="169"/>
      <c r="L7" s="19"/>
      <c r="M7" s="170"/>
    </row>
    <row r="8" spans="1:22" ht="13.5" customHeight="1">
      <c r="A8" s="165"/>
      <c r="B8" s="167"/>
      <c r="C8" s="28" t="s">
        <v>130</v>
      </c>
      <c r="D8" s="25" t="s">
        <v>294</v>
      </c>
      <c r="E8" s="53"/>
      <c r="F8" s="54"/>
      <c r="G8" s="54"/>
      <c r="H8" s="54"/>
      <c r="I8" s="53"/>
      <c r="J8" s="109"/>
      <c r="K8" s="169"/>
      <c r="L8" s="35" t="s">
        <v>130</v>
      </c>
      <c r="M8" s="169" t="s">
        <v>132</v>
      </c>
    </row>
    <row r="9" spans="1:22" ht="13.5" customHeight="1">
      <c r="A9" s="165"/>
      <c r="B9" s="167"/>
      <c r="C9" s="28" t="s">
        <v>130</v>
      </c>
      <c r="D9" s="25" t="s">
        <v>585</v>
      </c>
      <c r="E9" s="78"/>
      <c r="F9" s="77"/>
      <c r="G9" s="77"/>
      <c r="H9" s="77"/>
      <c r="I9" s="109"/>
      <c r="J9" s="109"/>
      <c r="K9" s="169"/>
      <c r="L9" s="78"/>
      <c r="M9" s="169"/>
    </row>
    <row r="10" spans="1:22">
      <c r="A10" s="165"/>
      <c r="B10" s="167"/>
      <c r="C10" s="17"/>
      <c r="D10" s="25"/>
      <c r="E10" s="53" t="s">
        <v>104</v>
      </c>
      <c r="F10" s="54"/>
      <c r="G10" s="54"/>
      <c r="H10" s="54"/>
      <c r="I10" s="53"/>
      <c r="J10" s="53"/>
      <c r="K10" s="169"/>
      <c r="L10" s="53"/>
      <c r="M10" s="169"/>
    </row>
    <row r="11" spans="1:22" ht="13.5" customHeight="1">
      <c r="A11" s="165"/>
      <c r="B11" s="167"/>
      <c r="C11" s="28" t="s">
        <v>130</v>
      </c>
      <c r="D11" s="177" t="s">
        <v>586</v>
      </c>
      <c r="E11" s="177"/>
      <c r="F11" s="177"/>
      <c r="G11" s="177"/>
      <c r="H11" s="177"/>
      <c r="I11" s="177"/>
      <c r="J11" s="52"/>
      <c r="K11" s="169"/>
      <c r="L11" s="52"/>
      <c r="M11" s="169"/>
    </row>
    <row r="12" spans="1:22" ht="13.5" customHeight="1">
      <c r="A12" s="165"/>
      <c r="B12" s="167"/>
      <c r="C12" s="28" t="s">
        <v>130</v>
      </c>
      <c r="D12" s="25" t="s">
        <v>587</v>
      </c>
      <c r="E12" s="29"/>
      <c r="F12" s="13"/>
      <c r="G12" s="13"/>
      <c r="H12" s="13"/>
      <c r="I12" s="29"/>
      <c r="J12" s="52"/>
      <c r="K12" s="169"/>
      <c r="L12" s="52"/>
      <c r="M12" s="169"/>
    </row>
    <row r="13" spans="1:22" ht="13.5" customHeight="1">
      <c r="A13" s="165"/>
      <c r="B13" s="167"/>
      <c r="C13" s="28" t="s">
        <v>130</v>
      </c>
      <c r="D13" s="25" t="s">
        <v>588</v>
      </c>
      <c r="E13" s="53"/>
      <c r="F13" s="54"/>
      <c r="G13" s="54"/>
      <c r="H13" s="54"/>
      <c r="I13" s="53"/>
      <c r="J13" s="109"/>
      <c r="K13" s="169"/>
      <c r="L13" s="78"/>
      <c r="M13" s="169"/>
    </row>
    <row r="14" spans="1:22">
      <c r="A14" s="165"/>
      <c r="B14" s="167"/>
      <c r="C14" s="17"/>
      <c r="D14" s="25"/>
      <c r="E14" s="53" t="s">
        <v>105</v>
      </c>
      <c r="F14" s="77"/>
      <c r="G14" s="77"/>
      <c r="H14" s="77"/>
      <c r="I14" s="109"/>
      <c r="J14" s="109"/>
      <c r="K14" s="169"/>
      <c r="L14" s="78"/>
      <c r="M14" s="169"/>
    </row>
    <row r="15" spans="1:22" ht="13.5" customHeight="1">
      <c r="A15" s="171" t="s">
        <v>12</v>
      </c>
      <c r="B15" s="167"/>
      <c r="C15" s="28" t="s">
        <v>130</v>
      </c>
      <c r="D15" s="177" t="s">
        <v>589</v>
      </c>
      <c r="E15" s="177"/>
      <c r="F15" s="177"/>
      <c r="G15" s="177"/>
      <c r="H15" s="177"/>
      <c r="I15" s="177"/>
      <c r="J15" s="52"/>
      <c r="K15" s="169"/>
      <c r="L15" s="52"/>
      <c r="M15" s="169"/>
    </row>
    <row r="16" spans="1:22" ht="13.5" customHeight="1">
      <c r="A16" s="171"/>
      <c r="B16" s="167"/>
      <c r="C16" s="28" t="s">
        <v>130</v>
      </c>
      <c r="D16" s="162" t="s">
        <v>590</v>
      </c>
      <c r="E16" s="162"/>
      <c r="F16" s="162"/>
      <c r="G16" s="162"/>
      <c r="H16" s="162"/>
      <c r="I16" s="162"/>
      <c r="J16" s="52"/>
      <c r="K16" s="169"/>
      <c r="L16" s="52"/>
      <c r="M16" s="169"/>
    </row>
    <row r="17" spans="1:13" ht="13.5" customHeight="1">
      <c r="A17" s="171"/>
      <c r="B17" s="167"/>
      <c r="C17" s="17"/>
      <c r="D17" s="162"/>
      <c r="E17" s="162"/>
      <c r="F17" s="162"/>
      <c r="G17" s="162"/>
      <c r="H17" s="162"/>
      <c r="I17" s="162"/>
      <c r="J17" s="52"/>
      <c r="K17" s="169"/>
      <c r="L17" s="52"/>
      <c r="M17" s="169"/>
    </row>
    <row r="18" spans="1:13" ht="13.5" customHeight="1">
      <c r="A18" s="171"/>
      <c r="B18" s="167"/>
      <c r="C18" s="28" t="s">
        <v>130</v>
      </c>
      <c r="D18" s="25" t="s">
        <v>591</v>
      </c>
      <c r="E18" s="29"/>
      <c r="F18" s="13"/>
      <c r="G18" s="13"/>
      <c r="H18" s="13"/>
      <c r="I18" s="29"/>
      <c r="J18" s="52"/>
      <c r="K18" s="169"/>
      <c r="L18" s="52"/>
      <c r="M18" s="169"/>
    </row>
    <row r="19" spans="1:13" ht="13.5" customHeight="1">
      <c r="A19" s="171"/>
      <c r="B19" s="167"/>
      <c r="C19" s="28" t="s">
        <v>130</v>
      </c>
      <c r="D19" s="162" t="s">
        <v>592</v>
      </c>
      <c r="E19" s="162"/>
      <c r="F19" s="162"/>
      <c r="G19" s="162"/>
      <c r="H19" s="162"/>
      <c r="I19" s="162"/>
      <c r="J19" s="53"/>
      <c r="K19" s="169"/>
      <c r="L19" s="53"/>
      <c r="M19" s="169"/>
    </row>
    <row r="20" spans="1:13" ht="13.5" customHeight="1">
      <c r="A20" s="171"/>
      <c r="B20" s="167"/>
      <c r="C20" s="17"/>
      <c r="D20" s="162"/>
      <c r="E20" s="162"/>
      <c r="F20" s="162"/>
      <c r="G20" s="162"/>
      <c r="H20" s="162"/>
      <c r="I20" s="162"/>
      <c r="J20" s="53"/>
      <c r="K20" s="169"/>
      <c r="L20" s="53"/>
      <c r="M20" s="169"/>
    </row>
    <row r="21" spans="1:13" ht="13.5" customHeight="1">
      <c r="A21" s="171"/>
      <c r="B21" s="167"/>
      <c r="C21" s="28" t="s">
        <v>130</v>
      </c>
      <c r="D21" s="162" t="s">
        <v>286</v>
      </c>
      <c r="E21" s="162"/>
      <c r="F21" s="162"/>
      <c r="G21" s="162"/>
      <c r="H21" s="162"/>
      <c r="I21" s="162"/>
      <c r="J21" s="53"/>
      <c r="K21" s="169"/>
      <c r="L21" s="53"/>
      <c r="M21" s="169"/>
    </row>
    <row r="22" spans="1:13" ht="13.5" customHeight="1">
      <c r="A22" s="171"/>
      <c r="B22" s="167"/>
      <c r="C22" s="17"/>
      <c r="D22" s="162"/>
      <c r="E22" s="162"/>
      <c r="F22" s="162"/>
      <c r="G22" s="162"/>
      <c r="H22" s="162"/>
      <c r="I22" s="162"/>
      <c r="J22" s="53"/>
      <c r="K22" s="169"/>
      <c r="L22" s="53"/>
      <c r="M22" s="169"/>
    </row>
    <row r="23" spans="1:13" ht="13.5" customHeight="1">
      <c r="A23" s="171"/>
      <c r="B23" s="167"/>
      <c r="C23" s="28" t="s">
        <v>130</v>
      </c>
      <c r="D23" s="25" t="s">
        <v>289</v>
      </c>
      <c r="E23" s="53"/>
      <c r="F23" s="54"/>
      <c r="G23" s="54"/>
      <c r="H23" s="54"/>
      <c r="I23" s="53"/>
      <c r="J23" s="53"/>
      <c r="K23" s="169"/>
      <c r="L23" s="53"/>
      <c r="M23" s="169"/>
    </row>
    <row r="24" spans="1:13" ht="13.5" customHeight="1">
      <c r="A24" s="171"/>
      <c r="B24" s="167"/>
      <c r="C24" s="28" t="s">
        <v>130</v>
      </c>
      <c r="D24" s="25" t="s">
        <v>593</v>
      </c>
      <c r="E24" s="53"/>
      <c r="F24" s="54"/>
      <c r="G24" s="54"/>
      <c r="H24" s="54"/>
      <c r="I24" s="53"/>
      <c r="J24" s="53"/>
      <c r="K24" s="169"/>
      <c r="L24" s="53"/>
      <c r="M24" s="169"/>
    </row>
    <row r="25" spans="1:13" ht="13.5" customHeight="1">
      <c r="A25" s="171"/>
      <c r="B25" s="167"/>
      <c r="C25" s="28" t="s">
        <v>130</v>
      </c>
      <c r="D25" s="25" t="s">
        <v>346</v>
      </c>
      <c r="E25" s="53"/>
      <c r="F25" s="54"/>
      <c r="G25" s="54"/>
      <c r="H25" s="54"/>
      <c r="I25" s="53"/>
      <c r="J25" s="53"/>
      <c r="K25" s="169"/>
      <c r="L25" s="53"/>
      <c r="M25" s="169"/>
    </row>
    <row r="26" spans="1:13" ht="13.5" customHeight="1">
      <c r="A26" s="171"/>
      <c r="B26" s="167"/>
      <c r="C26" s="28" t="s">
        <v>130</v>
      </c>
      <c r="D26" s="25" t="s">
        <v>345</v>
      </c>
      <c r="E26" s="53"/>
      <c r="F26" s="54"/>
      <c r="G26" s="54"/>
      <c r="H26" s="54"/>
      <c r="I26" s="53"/>
      <c r="J26" s="53"/>
      <c r="K26" s="169"/>
      <c r="L26" s="53"/>
      <c r="M26" s="169"/>
    </row>
    <row r="27" spans="1:13" ht="13.5" customHeight="1">
      <c r="A27" s="171"/>
      <c r="B27" s="167"/>
      <c r="C27" s="28" t="s">
        <v>130</v>
      </c>
      <c r="D27" s="25" t="s">
        <v>557</v>
      </c>
      <c r="E27" s="53"/>
      <c r="F27" s="54"/>
      <c r="G27" s="54"/>
      <c r="H27" s="54"/>
      <c r="I27" s="53"/>
      <c r="J27" s="53"/>
      <c r="K27" s="169"/>
      <c r="L27" s="53"/>
      <c r="M27" s="169"/>
    </row>
    <row r="28" spans="1:13" ht="12.75" customHeight="1">
      <c r="A28" s="171"/>
      <c r="B28" s="167"/>
      <c r="C28" s="28" t="s">
        <v>130</v>
      </c>
      <c r="D28" s="162" t="s">
        <v>277</v>
      </c>
      <c r="E28" s="162"/>
      <c r="F28" s="162"/>
      <c r="G28" s="162"/>
      <c r="H28" s="162"/>
      <c r="I28" s="162"/>
      <c r="J28" s="53"/>
      <c r="K28" s="169"/>
      <c r="L28" s="53"/>
      <c r="M28" s="169"/>
    </row>
    <row r="29" spans="1:13" ht="12.75" customHeight="1">
      <c r="A29" s="171"/>
      <c r="B29" s="167"/>
      <c r="C29" s="17"/>
      <c r="D29" s="162"/>
      <c r="E29" s="162"/>
      <c r="F29" s="162"/>
      <c r="G29" s="162"/>
      <c r="H29" s="162"/>
      <c r="I29" s="162"/>
      <c r="J29" s="53"/>
      <c r="K29" s="169"/>
      <c r="L29" s="53"/>
      <c r="M29" s="169"/>
    </row>
    <row r="30" spans="1:13" ht="13.5" customHeight="1">
      <c r="A30" s="171"/>
      <c r="B30" s="167"/>
      <c r="C30" s="28" t="s">
        <v>130</v>
      </c>
      <c r="D30" s="162" t="s">
        <v>279</v>
      </c>
      <c r="E30" s="162"/>
      <c r="F30" s="162"/>
      <c r="G30" s="162"/>
      <c r="H30" s="162"/>
      <c r="I30" s="162"/>
      <c r="J30" s="53"/>
      <c r="K30" s="169"/>
      <c r="L30" s="53"/>
      <c r="M30" s="169"/>
    </row>
    <row r="31" spans="1:13" ht="13.5" customHeight="1">
      <c r="A31" s="171"/>
      <c r="B31" s="167"/>
      <c r="C31" s="17"/>
      <c r="D31" s="162"/>
      <c r="E31" s="162"/>
      <c r="F31" s="162"/>
      <c r="G31" s="162"/>
      <c r="H31" s="162"/>
      <c r="I31" s="162"/>
      <c r="J31" s="53"/>
      <c r="K31" s="169"/>
      <c r="L31" s="53"/>
      <c r="M31" s="169"/>
    </row>
    <row r="32" spans="1:13" ht="13.5" customHeight="1">
      <c r="A32" s="174"/>
      <c r="B32" s="175"/>
      <c r="C32" s="28" t="s">
        <v>130</v>
      </c>
      <c r="D32" s="27" t="s">
        <v>348</v>
      </c>
      <c r="E32" s="57"/>
      <c r="F32" s="57"/>
      <c r="G32" s="57"/>
      <c r="H32" s="57"/>
      <c r="I32" s="57"/>
      <c r="J32" s="57"/>
      <c r="K32" s="170"/>
      <c r="L32" s="57"/>
      <c r="M32" s="170"/>
    </row>
    <row r="33" spans="1:13">
      <c r="A33" s="11" t="s">
        <v>102</v>
      </c>
      <c r="C33" s="33"/>
      <c r="D33" s="41"/>
      <c r="K33" s="33"/>
      <c r="L33" s="33"/>
      <c r="M33" s="16"/>
    </row>
    <row r="34" spans="1:13" ht="19.5">
      <c r="A34" s="11" t="s">
        <v>1</v>
      </c>
      <c r="C34" s="33"/>
      <c r="D34" s="41"/>
      <c r="G34" s="4" t="s">
        <v>16</v>
      </c>
      <c r="K34" s="33"/>
      <c r="L34" s="33"/>
      <c r="M34" s="113" t="str">
        <f>M2</f>
        <v>（主任監督員）</v>
      </c>
    </row>
    <row r="35" spans="1:13" ht="19.5">
      <c r="A35" s="6" t="s">
        <v>2</v>
      </c>
      <c r="B35" s="6" t="s">
        <v>3</v>
      </c>
      <c r="C35" s="157" t="s">
        <v>4</v>
      </c>
      <c r="D35" s="158"/>
      <c r="E35" s="158"/>
      <c r="F35" s="159"/>
      <c r="G35" s="160" t="s">
        <v>6</v>
      </c>
      <c r="H35" s="161"/>
      <c r="I35" s="6" t="s">
        <v>8</v>
      </c>
      <c r="J35" s="71"/>
      <c r="K35" s="73" t="s">
        <v>9</v>
      </c>
      <c r="L35" s="71"/>
      <c r="M35" s="73" t="s">
        <v>10</v>
      </c>
    </row>
    <row r="36" spans="1:13">
      <c r="A36" s="164" t="s">
        <v>11</v>
      </c>
      <c r="B36" s="166" t="s">
        <v>103</v>
      </c>
      <c r="C36" s="17"/>
      <c r="D36" s="25"/>
      <c r="E36" s="53" t="s">
        <v>106</v>
      </c>
      <c r="F36" s="54"/>
      <c r="G36" s="54"/>
      <c r="H36" s="54"/>
      <c r="I36" s="53"/>
      <c r="J36" s="14"/>
      <c r="K36" s="168"/>
      <c r="L36" s="85"/>
      <c r="M36" s="168"/>
    </row>
    <row r="37" spans="1:13">
      <c r="A37" s="165"/>
      <c r="B37" s="167"/>
      <c r="C37" s="17"/>
      <c r="D37" s="25"/>
      <c r="E37" s="53" t="s">
        <v>107</v>
      </c>
      <c r="F37" s="77"/>
      <c r="G37" s="77"/>
      <c r="H37" s="77"/>
      <c r="I37" s="109"/>
      <c r="J37" s="109"/>
      <c r="K37" s="169"/>
      <c r="L37" s="49"/>
      <c r="M37" s="169"/>
    </row>
    <row r="38" spans="1:13" ht="13.5" customHeight="1">
      <c r="A38" s="165"/>
      <c r="B38" s="167"/>
      <c r="C38" s="28" t="s">
        <v>130</v>
      </c>
      <c r="D38" s="177" t="s">
        <v>594</v>
      </c>
      <c r="E38" s="177"/>
      <c r="F38" s="177"/>
      <c r="G38" s="177"/>
      <c r="H38" s="177"/>
      <c r="I38" s="177"/>
      <c r="J38" s="52"/>
      <c r="K38" s="169"/>
      <c r="L38" s="17"/>
      <c r="M38" s="169"/>
    </row>
    <row r="39" spans="1:13" ht="13.5" customHeight="1">
      <c r="A39" s="165"/>
      <c r="B39" s="167"/>
      <c r="C39" s="28" t="s">
        <v>130</v>
      </c>
      <c r="D39" s="25" t="s">
        <v>595</v>
      </c>
      <c r="E39" s="29"/>
      <c r="F39" s="13"/>
      <c r="G39" s="13"/>
      <c r="H39" s="13"/>
      <c r="I39" s="29"/>
      <c r="J39" s="52"/>
      <c r="K39" s="169"/>
      <c r="L39" s="17"/>
      <c r="M39" s="169"/>
    </row>
    <row r="40" spans="1:13" ht="13.5" customHeight="1">
      <c r="A40" s="165"/>
      <c r="B40" s="167"/>
      <c r="C40" s="28" t="s">
        <v>130</v>
      </c>
      <c r="D40" s="25" t="s">
        <v>596</v>
      </c>
      <c r="E40" s="29"/>
      <c r="F40" s="13"/>
      <c r="G40" s="13"/>
      <c r="H40" s="13"/>
      <c r="I40" s="29"/>
      <c r="J40" s="52"/>
      <c r="K40" s="107"/>
      <c r="L40" s="17"/>
      <c r="M40" s="75"/>
    </row>
    <row r="41" spans="1:13" ht="13.5" customHeight="1">
      <c r="A41" s="165"/>
      <c r="B41" s="167"/>
      <c r="C41" s="28" t="s">
        <v>130</v>
      </c>
      <c r="D41" s="25" t="s">
        <v>597</v>
      </c>
      <c r="E41" s="29"/>
      <c r="F41" s="13"/>
      <c r="G41" s="13"/>
      <c r="H41" s="13"/>
      <c r="I41" s="29"/>
      <c r="J41" s="52"/>
      <c r="K41" s="169"/>
      <c r="L41" s="17"/>
      <c r="M41" s="169"/>
    </row>
    <row r="42" spans="1:13" ht="13.5" customHeight="1">
      <c r="A42" s="165"/>
      <c r="B42" s="167"/>
      <c r="C42" s="28" t="s">
        <v>130</v>
      </c>
      <c r="D42" s="25" t="s">
        <v>598</v>
      </c>
      <c r="E42" s="29"/>
      <c r="F42" s="13"/>
      <c r="G42" s="13"/>
      <c r="H42" s="13"/>
      <c r="I42" s="29"/>
      <c r="J42" s="52"/>
      <c r="K42" s="169"/>
      <c r="L42" s="17"/>
      <c r="M42" s="169"/>
    </row>
    <row r="43" spans="1:13" ht="13.5" customHeight="1">
      <c r="A43" s="165"/>
      <c r="B43" s="167"/>
      <c r="C43" s="17"/>
      <c r="D43" s="25"/>
      <c r="E43" s="53" t="s">
        <v>108</v>
      </c>
      <c r="F43" s="15"/>
      <c r="G43" s="15"/>
      <c r="H43" s="15"/>
      <c r="I43" s="119"/>
      <c r="J43" s="119"/>
      <c r="K43" s="169"/>
      <c r="L43" s="86"/>
      <c r="M43" s="169"/>
    </row>
    <row r="44" spans="1:13" ht="13.5" customHeight="1">
      <c r="A44" s="165"/>
      <c r="B44" s="167"/>
      <c r="C44" s="28" t="s">
        <v>130</v>
      </c>
      <c r="D44" s="25" t="s">
        <v>599</v>
      </c>
      <c r="E44" s="44"/>
      <c r="F44" s="13"/>
      <c r="G44" s="13"/>
      <c r="H44" s="13"/>
      <c r="I44" s="29"/>
      <c r="J44" s="52"/>
      <c r="K44" s="169"/>
      <c r="L44" s="17"/>
      <c r="M44" s="169"/>
    </row>
    <row r="45" spans="1:13" ht="13.5" customHeight="1">
      <c r="A45" s="165"/>
      <c r="B45" s="167"/>
      <c r="C45" s="28" t="s">
        <v>130</v>
      </c>
      <c r="D45" s="25" t="s">
        <v>600</v>
      </c>
      <c r="E45" s="29"/>
      <c r="F45" s="13"/>
      <c r="G45" s="13"/>
      <c r="H45" s="13"/>
      <c r="I45" s="29"/>
      <c r="J45" s="52"/>
      <c r="K45" s="169"/>
      <c r="L45" s="17"/>
      <c r="M45" s="169"/>
    </row>
    <row r="46" spans="1:13" ht="13.5" customHeight="1">
      <c r="A46" s="165"/>
      <c r="B46" s="167"/>
      <c r="C46" s="28" t="s">
        <v>130</v>
      </c>
      <c r="D46" s="25" t="s">
        <v>601</v>
      </c>
      <c r="E46" s="29"/>
      <c r="F46" s="13"/>
      <c r="G46" s="13"/>
      <c r="H46" s="13"/>
      <c r="I46" s="29"/>
      <c r="J46" s="52"/>
      <c r="K46" s="169"/>
      <c r="L46" s="17"/>
      <c r="M46" s="169"/>
    </row>
    <row r="47" spans="1:13" ht="13.5" customHeight="1">
      <c r="A47" s="171" t="s">
        <v>12</v>
      </c>
      <c r="B47" s="167"/>
      <c r="C47" s="28" t="s">
        <v>130</v>
      </c>
      <c r="D47" s="25" t="s">
        <v>602</v>
      </c>
      <c r="E47" s="29"/>
      <c r="F47" s="13"/>
      <c r="G47" s="13"/>
      <c r="H47" s="13"/>
      <c r="I47" s="29"/>
      <c r="J47" s="52"/>
      <c r="K47" s="169"/>
      <c r="L47" s="17"/>
      <c r="M47" s="169"/>
    </row>
    <row r="48" spans="1:13" ht="13.5" customHeight="1">
      <c r="A48" s="171"/>
      <c r="B48" s="167"/>
      <c r="C48" s="28" t="s">
        <v>130</v>
      </c>
      <c r="D48" s="25" t="s">
        <v>603</v>
      </c>
      <c r="E48" s="52"/>
      <c r="F48" s="51"/>
      <c r="G48" s="51"/>
      <c r="H48" s="51"/>
      <c r="I48" s="52"/>
      <c r="J48" s="52"/>
      <c r="K48" s="169"/>
      <c r="L48" s="17"/>
      <c r="M48" s="169"/>
    </row>
    <row r="49" spans="1:24">
      <c r="A49" s="171"/>
      <c r="B49" s="167"/>
      <c r="C49" s="17"/>
      <c r="D49" s="25"/>
      <c r="E49" s="53" t="s">
        <v>109</v>
      </c>
      <c r="F49" s="54"/>
      <c r="G49" s="54"/>
      <c r="H49" s="54"/>
      <c r="I49" s="53"/>
      <c r="J49" s="53"/>
      <c r="K49" s="169"/>
      <c r="L49" s="18"/>
      <c r="M49" s="169"/>
    </row>
    <row r="50" spans="1:24" ht="13.5" customHeight="1">
      <c r="A50" s="171"/>
      <c r="B50" s="167"/>
      <c r="C50" s="28" t="s">
        <v>130</v>
      </c>
      <c r="D50" s="177" t="s">
        <v>604</v>
      </c>
      <c r="E50" s="177"/>
      <c r="F50" s="177"/>
      <c r="G50" s="177"/>
      <c r="H50" s="177"/>
      <c r="I50" s="177"/>
      <c r="J50" s="52"/>
      <c r="K50" s="169"/>
      <c r="L50" s="17"/>
      <c r="M50" s="169"/>
    </row>
    <row r="51" spans="1:24" ht="13.5" customHeight="1">
      <c r="A51" s="171"/>
      <c r="B51" s="167"/>
      <c r="C51" s="28" t="s">
        <v>130</v>
      </c>
      <c r="D51" s="25" t="s">
        <v>605</v>
      </c>
      <c r="E51" s="29"/>
      <c r="F51" s="13"/>
      <c r="G51" s="13"/>
      <c r="H51" s="13"/>
      <c r="I51" s="29"/>
      <c r="J51" s="52"/>
      <c r="K51" s="169"/>
      <c r="L51" s="17"/>
      <c r="M51" s="169"/>
    </row>
    <row r="52" spans="1:24" ht="13.5" customHeight="1">
      <c r="A52" s="171"/>
      <c r="B52" s="167"/>
      <c r="C52" s="28" t="s">
        <v>130</v>
      </c>
      <c r="D52" s="25" t="s">
        <v>264</v>
      </c>
      <c r="E52" s="29"/>
      <c r="F52" s="13"/>
      <c r="G52" s="13"/>
      <c r="H52" s="13"/>
      <c r="I52" s="29"/>
      <c r="J52" s="52"/>
      <c r="K52" s="169"/>
      <c r="L52" s="17"/>
      <c r="M52" s="169"/>
    </row>
    <row r="53" spans="1:24" ht="13.5" customHeight="1">
      <c r="A53" s="171"/>
      <c r="B53" s="167"/>
      <c r="C53" s="28" t="s">
        <v>130</v>
      </c>
      <c r="D53" s="25" t="s">
        <v>606</v>
      </c>
      <c r="E53" s="29"/>
      <c r="F53" s="13"/>
      <c r="G53" s="13"/>
      <c r="H53" s="13"/>
      <c r="I53" s="29"/>
      <c r="J53" s="52"/>
      <c r="K53" s="169"/>
      <c r="L53" s="17"/>
      <c r="M53" s="169"/>
    </row>
    <row r="54" spans="1:24" ht="13.5" customHeight="1">
      <c r="A54" s="171"/>
      <c r="B54" s="167"/>
      <c r="C54" s="28" t="s">
        <v>130</v>
      </c>
      <c r="D54" s="25" t="s">
        <v>607</v>
      </c>
      <c r="E54" s="29"/>
      <c r="F54" s="13"/>
      <c r="G54" s="13"/>
      <c r="H54" s="13"/>
      <c r="I54" s="29"/>
      <c r="J54" s="52"/>
      <c r="K54" s="169"/>
      <c r="L54" s="17"/>
      <c r="M54" s="169"/>
    </row>
    <row r="55" spans="1:24" ht="13.5" customHeight="1">
      <c r="A55" s="171"/>
      <c r="B55" s="167"/>
      <c r="C55" s="17"/>
      <c r="D55" s="25"/>
      <c r="E55" s="29"/>
      <c r="F55" s="13"/>
      <c r="G55" s="13"/>
      <c r="H55" s="13"/>
      <c r="I55" s="29"/>
      <c r="J55" s="52"/>
      <c r="K55" s="169"/>
      <c r="L55" s="17"/>
      <c r="M55" s="169"/>
      <c r="O55" s="59"/>
      <c r="P55" s="59"/>
      <c r="Q55" s="59"/>
      <c r="R55" s="59"/>
      <c r="S55" s="59"/>
      <c r="T55" s="59"/>
      <c r="U55" s="59"/>
      <c r="V55" s="59"/>
      <c r="W55" s="60" t="s">
        <v>329</v>
      </c>
      <c r="X55" s="59"/>
    </row>
    <row r="56" spans="1:24">
      <c r="A56" s="171"/>
      <c r="B56" s="167"/>
      <c r="C56" s="17"/>
      <c r="D56" s="25"/>
      <c r="E56" s="53" t="str">
        <f>"評価値＝(　"&amp;TEXT(P56+R56*0.5,"0.0")&amp;"　)評価数／(　"&amp;TEXT(P56+R56+T56,"0.0")&amp;"　)対象評価項目数＝（　"&amp;TEXT(W56,0)&amp;"　）％"</f>
        <v>評価値＝(　0.0　)評価数／(　0.0　)対象評価項目数＝（　0　）％</v>
      </c>
      <c r="F56" s="54"/>
      <c r="G56" s="54"/>
      <c r="H56" s="54"/>
      <c r="I56" s="53"/>
      <c r="J56" s="53"/>
      <c r="K56" s="169"/>
      <c r="L56" s="18"/>
      <c r="M56" s="169"/>
      <c r="O56" s="59" t="s">
        <v>330</v>
      </c>
      <c r="P56" s="60">
        <f>COUNTIF($C38:$C54,"〇")+COUNTIF($C7:$C32,"〇")</f>
        <v>0</v>
      </c>
      <c r="Q56" s="59" t="s">
        <v>331</v>
      </c>
      <c r="R56" s="60">
        <f>COUNTIF($C38:$C54,"△")+COUNTIF($C7:$C32,"△")</f>
        <v>0</v>
      </c>
      <c r="S56" s="59" t="s">
        <v>332</v>
      </c>
      <c r="T56" s="60">
        <f>COUNTIF($C38:$C54,"×")+COUNTIF($C7:$C32,"×")</f>
        <v>0</v>
      </c>
      <c r="U56" s="59" t="s">
        <v>333</v>
      </c>
      <c r="V56" s="61">
        <f>IF(P56+R56+T56=0,0,ROUND((P56+R56*0.5)/(P56+R56+T56),3))</f>
        <v>0</v>
      </c>
      <c r="W56" s="59">
        <f>IF(V56="","",ROUND(V56*100,1))</f>
        <v>0</v>
      </c>
      <c r="X56" s="62" t="str">
        <f>IF(W56&lt;60,"d",IF(W56&lt;80,"c",IF(W56&lt;90,"b","a")))</f>
        <v>d</v>
      </c>
    </row>
    <row r="57" spans="1:24">
      <c r="A57" s="171"/>
      <c r="B57" s="167"/>
      <c r="C57" s="17"/>
      <c r="D57" s="25"/>
      <c r="E57" s="53" t="s">
        <v>805</v>
      </c>
      <c r="F57" s="54"/>
      <c r="G57" s="54"/>
      <c r="H57" s="54"/>
      <c r="I57" s="53"/>
      <c r="J57" s="53"/>
      <c r="K57" s="169"/>
      <c r="L57" s="18"/>
      <c r="M57" s="169"/>
    </row>
    <row r="58" spans="1:24">
      <c r="A58" s="171"/>
      <c r="B58" s="167"/>
      <c r="C58" s="17"/>
      <c r="D58" s="25"/>
      <c r="E58" s="53" t="s">
        <v>806</v>
      </c>
      <c r="F58" s="54"/>
      <c r="G58" s="54"/>
      <c r="H58" s="54"/>
      <c r="I58" s="53"/>
      <c r="J58" s="53"/>
      <c r="K58" s="169"/>
      <c r="L58" s="18"/>
      <c r="M58" s="169"/>
    </row>
    <row r="59" spans="1:24">
      <c r="A59" s="171"/>
      <c r="B59" s="167"/>
      <c r="C59" s="17"/>
      <c r="D59" s="25"/>
      <c r="E59" s="53" t="s">
        <v>807</v>
      </c>
      <c r="F59" s="54"/>
      <c r="G59" s="54"/>
      <c r="H59" s="54"/>
      <c r="I59" s="53"/>
      <c r="J59" s="53"/>
      <c r="K59" s="169"/>
      <c r="L59" s="18"/>
      <c r="M59" s="169"/>
    </row>
    <row r="60" spans="1:24">
      <c r="A60" s="171"/>
      <c r="B60" s="167"/>
      <c r="C60" s="17"/>
      <c r="D60" s="25"/>
      <c r="E60" s="53" t="s">
        <v>808</v>
      </c>
      <c r="F60" s="7"/>
      <c r="G60" s="7"/>
      <c r="H60" s="7"/>
      <c r="I60" s="10"/>
      <c r="J60" s="10"/>
      <c r="K60" s="169"/>
      <c r="L60" s="12"/>
      <c r="M60" s="169"/>
    </row>
    <row r="61" spans="1:24">
      <c r="A61" s="171"/>
      <c r="B61" s="167"/>
      <c r="C61" s="17"/>
      <c r="D61" s="25"/>
      <c r="E61" s="53"/>
      <c r="F61" s="7"/>
      <c r="G61" s="7"/>
      <c r="H61" s="7"/>
      <c r="I61" s="10"/>
      <c r="J61" s="10"/>
      <c r="K61" s="169"/>
      <c r="L61" s="12"/>
      <c r="M61" s="169"/>
    </row>
    <row r="62" spans="1:24">
      <c r="A62" s="174"/>
      <c r="B62" s="175"/>
      <c r="C62" s="19"/>
      <c r="D62" s="27"/>
      <c r="E62" s="37"/>
      <c r="F62" s="57"/>
      <c r="G62" s="57"/>
      <c r="H62" s="57"/>
      <c r="I62" s="57"/>
      <c r="J62" s="57"/>
      <c r="K62" s="170"/>
      <c r="L62" s="50"/>
      <c r="M62" s="170"/>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c r="K72" s="33"/>
      <c r="L72" s="33"/>
    </row>
    <row r="73" spans="4:91">
      <c r="K73" s="33"/>
      <c r="L73" s="33"/>
    </row>
    <row r="74" spans="4:91">
      <c r="K74" s="33"/>
      <c r="L74" s="33"/>
    </row>
    <row r="75" spans="4:91">
      <c r="K75" s="33"/>
      <c r="L75" s="33"/>
    </row>
    <row r="76" spans="4:91" s="11" customFormat="1">
      <c r="D76" s="23"/>
      <c r="K76" s="33"/>
      <c r="L76" s="33"/>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sheetData>
  <mergeCells count="28">
    <mergeCell ref="K36:K39"/>
    <mergeCell ref="M36:M39"/>
    <mergeCell ref="D38:I38"/>
    <mergeCell ref="K41:K62"/>
    <mergeCell ref="M41:M62"/>
    <mergeCell ref="A47:A62"/>
    <mergeCell ref="D50:I50"/>
    <mergeCell ref="D16:I17"/>
    <mergeCell ref="D19:I20"/>
    <mergeCell ref="D21:I22"/>
    <mergeCell ref="D28:I29"/>
    <mergeCell ref="D30:I31"/>
    <mergeCell ref="A36:A46"/>
    <mergeCell ref="B36:B62"/>
    <mergeCell ref="K4:K7"/>
    <mergeCell ref="M4:M7"/>
    <mergeCell ref="D7:I7"/>
    <mergeCell ref="K8:K32"/>
    <mergeCell ref="M8:M32"/>
    <mergeCell ref="D11:I11"/>
    <mergeCell ref="D15:I15"/>
    <mergeCell ref="C3:F3"/>
    <mergeCell ref="G3:H3"/>
    <mergeCell ref="C35:F35"/>
    <mergeCell ref="G35:H35"/>
    <mergeCell ref="A4:A14"/>
    <mergeCell ref="B4:B32"/>
    <mergeCell ref="A15:A32"/>
  </mergeCells>
  <phoneticPr fontId="2"/>
  <dataValidations count="2">
    <dataValidation type="list" allowBlank="1" showInputMessage="1" showErrorMessage="1" sqref="C32 C7:C9 C11:C13 C15:C16 C18:C19 C21 C23:C28 C30 C38:C42 C44:C48 C50:C54">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43"/>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110</v>
      </c>
      <c r="C1" s="33"/>
      <c r="D1" s="41"/>
      <c r="K1" s="33"/>
      <c r="L1" s="33"/>
      <c r="M1" s="16"/>
    </row>
    <row r="2" spans="1:22" ht="19.5">
      <c r="A2" s="11" t="s">
        <v>1</v>
      </c>
      <c r="C2" s="33"/>
      <c r="D2" s="41"/>
      <c r="G2" s="4" t="s">
        <v>16</v>
      </c>
      <c r="K2" s="33"/>
      <c r="L2" s="33"/>
      <c r="M2" s="113" t="s">
        <v>809</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IF(OR(L4="〇",L8="〇"),"e",IF(OR(J4="〇",J8="〇"),"d",X23))</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111</v>
      </c>
      <c r="C4" s="22"/>
      <c r="D4" s="42"/>
      <c r="E4" s="9" t="s">
        <v>90</v>
      </c>
      <c r="F4" s="9"/>
      <c r="G4" s="9"/>
      <c r="H4" s="9"/>
      <c r="I4" s="9"/>
      <c r="J4" s="14"/>
      <c r="K4" s="168"/>
      <c r="L4" s="35" t="s">
        <v>130</v>
      </c>
      <c r="M4" s="168" t="s">
        <v>131</v>
      </c>
    </row>
    <row r="5" spans="1:22">
      <c r="A5" s="165"/>
      <c r="B5" s="167"/>
      <c r="C5" s="17"/>
      <c r="D5" s="25"/>
      <c r="E5" s="53" t="s">
        <v>14</v>
      </c>
      <c r="F5" s="7"/>
      <c r="G5" s="7"/>
      <c r="H5" s="7"/>
      <c r="I5" s="10"/>
      <c r="J5" s="53"/>
      <c r="K5" s="169"/>
      <c r="L5" s="12"/>
      <c r="M5" s="169"/>
    </row>
    <row r="6" spans="1:22" ht="13.5" customHeight="1">
      <c r="A6" s="165"/>
      <c r="B6" s="167"/>
      <c r="C6" s="28" t="s">
        <v>130</v>
      </c>
      <c r="D6" s="25" t="s">
        <v>608</v>
      </c>
      <c r="E6" s="44"/>
      <c r="F6" s="13"/>
      <c r="G6" s="13"/>
      <c r="H6" s="13"/>
      <c r="I6" s="29"/>
      <c r="J6" s="53"/>
      <c r="K6" s="169"/>
      <c r="L6" s="17"/>
      <c r="M6" s="169"/>
    </row>
    <row r="7" spans="1:22" ht="13.5" customHeight="1">
      <c r="A7" s="165"/>
      <c r="B7" s="167"/>
      <c r="C7" s="28" t="s">
        <v>130</v>
      </c>
      <c r="D7" s="25" t="s">
        <v>610</v>
      </c>
      <c r="E7" s="53"/>
      <c r="F7" s="54"/>
      <c r="G7" s="54"/>
      <c r="H7" s="54"/>
      <c r="I7" s="53"/>
      <c r="J7" s="53"/>
      <c r="K7" s="169"/>
      <c r="L7" s="50"/>
      <c r="M7" s="170"/>
    </row>
    <row r="8" spans="1:22" ht="13.5" customHeight="1">
      <c r="A8" s="165"/>
      <c r="B8" s="167"/>
      <c r="C8" s="28" t="s">
        <v>130</v>
      </c>
      <c r="D8" s="25" t="s">
        <v>611</v>
      </c>
      <c r="E8" s="53"/>
      <c r="F8" s="54"/>
      <c r="G8" s="54"/>
      <c r="H8" s="54"/>
      <c r="I8" s="53"/>
      <c r="J8" s="53"/>
      <c r="K8" s="169"/>
      <c r="L8" s="35" t="s">
        <v>130</v>
      </c>
      <c r="M8" s="169" t="s">
        <v>132</v>
      </c>
    </row>
    <row r="9" spans="1:22" ht="13.5" customHeight="1">
      <c r="A9" s="165"/>
      <c r="B9" s="167"/>
      <c r="C9" s="28" t="s">
        <v>130</v>
      </c>
      <c r="D9" s="25" t="s">
        <v>612</v>
      </c>
      <c r="E9" s="53"/>
      <c r="F9" s="54"/>
      <c r="G9" s="54"/>
      <c r="H9" s="54"/>
      <c r="I9" s="53"/>
      <c r="J9" s="53"/>
      <c r="K9" s="169"/>
      <c r="L9" s="53"/>
      <c r="M9" s="169"/>
    </row>
    <row r="10" spans="1:22" ht="13.5" customHeight="1">
      <c r="A10" s="165"/>
      <c r="B10" s="167"/>
      <c r="C10" s="28" t="s">
        <v>130</v>
      </c>
      <c r="D10" s="25" t="s">
        <v>613</v>
      </c>
      <c r="E10" s="53"/>
      <c r="F10" s="54"/>
      <c r="G10" s="54"/>
      <c r="H10" s="54"/>
      <c r="I10" s="53"/>
      <c r="J10" s="53"/>
      <c r="K10" s="169"/>
      <c r="L10" s="53"/>
      <c r="M10" s="169"/>
    </row>
    <row r="11" spans="1:22" ht="13.5" customHeight="1">
      <c r="A11" s="165"/>
      <c r="B11" s="167"/>
      <c r="C11" s="28" t="s">
        <v>130</v>
      </c>
      <c r="D11" s="25" t="s">
        <v>614</v>
      </c>
      <c r="E11" s="53"/>
      <c r="F11" s="54"/>
      <c r="G11" s="54"/>
      <c r="H11" s="54"/>
      <c r="I11" s="53"/>
      <c r="J11" s="53"/>
      <c r="K11" s="169"/>
      <c r="L11" s="53"/>
      <c r="M11" s="169"/>
    </row>
    <row r="12" spans="1:22" ht="13.5" customHeight="1">
      <c r="A12" s="165"/>
      <c r="B12" s="167"/>
      <c r="C12" s="28" t="s">
        <v>130</v>
      </c>
      <c r="D12" s="25" t="s">
        <v>615</v>
      </c>
      <c r="E12" s="53"/>
      <c r="F12" s="54"/>
      <c r="G12" s="54"/>
      <c r="H12" s="54"/>
      <c r="I12" s="53"/>
      <c r="J12" s="53"/>
      <c r="K12" s="169"/>
      <c r="L12" s="53"/>
      <c r="M12" s="169"/>
    </row>
    <row r="13" spans="1:22" ht="13.5" customHeight="1">
      <c r="A13" s="165"/>
      <c r="B13" s="167"/>
      <c r="C13" s="28" t="s">
        <v>130</v>
      </c>
      <c r="D13" s="25" t="s">
        <v>616</v>
      </c>
      <c r="E13" s="53"/>
      <c r="F13" s="54"/>
      <c r="G13" s="54"/>
      <c r="H13" s="54"/>
      <c r="I13" s="53"/>
      <c r="J13" s="53"/>
      <c r="K13" s="169"/>
      <c r="L13" s="53"/>
      <c r="M13" s="169"/>
    </row>
    <row r="14" spans="1:22" ht="13.5" customHeight="1">
      <c r="A14" s="171" t="s">
        <v>12</v>
      </c>
      <c r="B14" s="167"/>
      <c r="C14" s="28" t="s">
        <v>130</v>
      </c>
      <c r="D14" s="25" t="s">
        <v>617</v>
      </c>
      <c r="E14" s="53"/>
      <c r="F14" s="54"/>
      <c r="G14" s="54"/>
      <c r="H14" s="54"/>
      <c r="I14" s="53"/>
      <c r="J14" s="53"/>
      <c r="K14" s="169"/>
      <c r="L14" s="53"/>
      <c r="M14" s="169"/>
    </row>
    <row r="15" spans="1:22" ht="13.5" customHeight="1">
      <c r="A15" s="171"/>
      <c r="B15" s="167"/>
      <c r="C15" s="28" t="s">
        <v>130</v>
      </c>
      <c r="D15" s="25" t="s">
        <v>618</v>
      </c>
      <c r="E15" s="53"/>
      <c r="F15" s="54"/>
      <c r="G15" s="54"/>
      <c r="H15" s="54"/>
      <c r="I15" s="53"/>
      <c r="J15" s="53"/>
      <c r="K15" s="169"/>
      <c r="L15" s="53"/>
      <c r="M15" s="169"/>
    </row>
    <row r="16" spans="1:22" ht="13.5" customHeight="1">
      <c r="A16" s="171"/>
      <c r="B16" s="167"/>
      <c r="C16" s="28" t="s">
        <v>130</v>
      </c>
      <c r="D16" s="25" t="s">
        <v>619</v>
      </c>
      <c r="E16" s="53"/>
      <c r="F16" s="54"/>
      <c r="G16" s="54"/>
      <c r="H16" s="54"/>
      <c r="I16" s="53"/>
      <c r="J16" s="53"/>
      <c r="K16" s="169"/>
      <c r="L16" s="53"/>
      <c r="M16" s="169"/>
    </row>
    <row r="17" spans="1:24" ht="13.5" customHeight="1">
      <c r="A17" s="171"/>
      <c r="B17" s="167"/>
      <c r="C17" s="28" t="s">
        <v>130</v>
      </c>
      <c r="D17" s="25" t="s">
        <v>620</v>
      </c>
      <c r="E17" s="53"/>
      <c r="F17" s="54"/>
      <c r="G17" s="54"/>
      <c r="H17" s="54"/>
      <c r="I17" s="53"/>
      <c r="J17" s="53"/>
      <c r="K17" s="169"/>
      <c r="L17" s="53"/>
      <c r="M17" s="169"/>
    </row>
    <row r="18" spans="1:24" ht="13.5" customHeight="1">
      <c r="A18" s="171"/>
      <c r="B18" s="167"/>
      <c r="C18" s="28" t="s">
        <v>130</v>
      </c>
      <c r="D18" s="25" t="s">
        <v>621</v>
      </c>
      <c r="E18" s="53"/>
      <c r="F18" s="54"/>
      <c r="G18" s="54"/>
      <c r="H18" s="54"/>
      <c r="I18" s="53"/>
      <c r="J18" s="53"/>
      <c r="K18" s="169"/>
      <c r="L18" s="53"/>
      <c r="M18" s="169"/>
    </row>
    <row r="19" spans="1:24" ht="13.5" customHeight="1">
      <c r="A19" s="171"/>
      <c r="B19" s="167"/>
      <c r="C19" s="28" t="s">
        <v>130</v>
      </c>
      <c r="D19" s="25" t="s">
        <v>622</v>
      </c>
      <c r="E19" s="53"/>
      <c r="F19" s="54"/>
      <c r="G19" s="54"/>
      <c r="H19" s="54"/>
      <c r="I19" s="53"/>
      <c r="J19" s="53"/>
      <c r="K19" s="169"/>
      <c r="L19" s="53"/>
      <c r="M19" s="169"/>
    </row>
    <row r="20" spans="1:24" ht="13.5" customHeight="1">
      <c r="A20" s="171"/>
      <c r="B20" s="167"/>
      <c r="C20" s="28" t="s">
        <v>130</v>
      </c>
      <c r="D20" s="162" t="s">
        <v>277</v>
      </c>
      <c r="E20" s="162"/>
      <c r="F20" s="162"/>
      <c r="G20" s="162"/>
      <c r="H20" s="162"/>
      <c r="I20" s="162"/>
      <c r="J20" s="53"/>
      <c r="K20" s="169"/>
      <c r="L20" s="53"/>
      <c r="M20" s="169"/>
    </row>
    <row r="21" spans="1:24" ht="13.5" customHeight="1">
      <c r="A21" s="171"/>
      <c r="B21" s="167"/>
      <c r="C21" s="17"/>
      <c r="D21" s="162"/>
      <c r="E21" s="162"/>
      <c r="F21" s="162"/>
      <c r="G21" s="162"/>
      <c r="H21" s="162"/>
      <c r="I21" s="162"/>
      <c r="J21" s="53"/>
      <c r="K21" s="169"/>
      <c r="L21" s="53"/>
      <c r="M21" s="169"/>
    </row>
    <row r="22" spans="1:24">
      <c r="A22" s="171"/>
      <c r="B22" s="167"/>
      <c r="C22" s="17"/>
      <c r="D22" s="25"/>
      <c r="E22" s="10"/>
      <c r="F22" s="54"/>
      <c r="G22" s="54"/>
      <c r="H22" s="54"/>
      <c r="I22" s="53"/>
      <c r="J22" s="53"/>
      <c r="K22" s="169"/>
      <c r="L22" s="53"/>
      <c r="M22" s="169"/>
      <c r="O22" s="59"/>
      <c r="P22" s="59"/>
      <c r="Q22" s="59"/>
      <c r="R22" s="59"/>
      <c r="S22" s="59"/>
      <c r="T22" s="59"/>
      <c r="U22" s="59"/>
      <c r="V22" s="59"/>
      <c r="W22" s="60" t="s">
        <v>329</v>
      </c>
      <c r="X22" s="59"/>
    </row>
    <row r="23" spans="1:24">
      <c r="A23" s="171"/>
      <c r="B23" s="167"/>
      <c r="C23" s="17"/>
      <c r="D23" s="25"/>
      <c r="E23" s="53" t="str">
        <f>"評価値＝(　"&amp;TEXT(P23+R23*0.5,"0.0")&amp;"　)評価数／(　"&amp;TEXT(P23+R23+T23,"0.0")&amp;"　)対象評価項目数＝（　"&amp;TEXT(W23,0)&amp;"　）％"</f>
        <v>評価値＝(　0.0　)評価数／(　0.0　)対象評価項目数＝（　0　）％</v>
      </c>
      <c r="F23" s="54"/>
      <c r="G23" s="54"/>
      <c r="H23" s="54"/>
      <c r="I23" s="53"/>
      <c r="J23" s="53"/>
      <c r="K23" s="169"/>
      <c r="L23" s="53"/>
      <c r="M23" s="169"/>
      <c r="O23" s="59" t="s">
        <v>330</v>
      </c>
      <c r="P23" s="60">
        <f>COUNTIF($C6:$C20,"〇")</f>
        <v>0</v>
      </c>
      <c r="Q23" s="59" t="s">
        <v>331</v>
      </c>
      <c r="R23" s="60">
        <f>COUNTIF($C6:$C20,"△")</f>
        <v>0</v>
      </c>
      <c r="S23" s="59" t="s">
        <v>332</v>
      </c>
      <c r="T23" s="60">
        <f>COUNTIF($C6:$C20,"×")</f>
        <v>0</v>
      </c>
      <c r="U23" s="59" t="s">
        <v>333</v>
      </c>
      <c r="V23" s="61">
        <f>IF(P23+R23+T23=0,0,ROUND((P23+R23*0.5)/(P23+R23+T23),3))</f>
        <v>0</v>
      </c>
      <c r="W23" s="59">
        <f>IF(V23="","",ROUND(V23*100,1))</f>
        <v>0</v>
      </c>
      <c r="X23" s="62" t="str">
        <f>IF(W23&lt;60,"d",IF(W23&lt;80,"c",IF(W23&lt;90,"b","a")))</f>
        <v>d</v>
      </c>
    </row>
    <row r="24" spans="1:24">
      <c r="A24" s="171"/>
      <c r="B24" s="167"/>
      <c r="C24" s="17"/>
      <c r="D24" s="25"/>
      <c r="E24" s="53" t="s">
        <v>805</v>
      </c>
      <c r="F24" s="54"/>
      <c r="G24" s="54"/>
      <c r="H24" s="54"/>
      <c r="I24" s="53"/>
      <c r="J24" s="53"/>
      <c r="K24" s="169"/>
      <c r="L24" s="53"/>
      <c r="M24" s="169"/>
    </row>
    <row r="25" spans="1:24">
      <c r="A25" s="171"/>
      <c r="B25" s="167"/>
      <c r="C25" s="17"/>
      <c r="D25" s="25"/>
      <c r="E25" s="53" t="s">
        <v>806</v>
      </c>
      <c r="F25" s="54"/>
      <c r="G25" s="54"/>
      <c r="H25" s="54"/>
      <c r="I25" s="53"/>
      <c r="J25" s="53"/>
      <c r="K25" s="169"/>
      <c r="L25" s="53"/>
      <c r="M25" s="169"/>
    </row>
    <row r="26" spans="1:24">
      <c r="A26" s="171"/>
      <c r="B26" s="167"/>
      <c r="C26" s="17"/>
      <c r="D26" s="25"/>
      <c r="E26" s="53" t="s">
        <v>807</v>
      </c>
      <c r="F26" s="54"/>
      <c r="G26" s="54"/>
      <c r="H26" s="54"/>
      <c r="I26" s="53"/>
      <c r="J26" s="53"/>
      <c r="K26" s="169"/>
      <c r="L26" s="53"/>
      <c r="M26" s="169"/>
    </row>
    <row r="27" spans="1:24">
      <c r="A27" s="171"/>
      <c r="B27" s="167"/>
      <c r="C27" s="17"/>
      <c r="D27" s="25"/>
      <c r="E27" s="53" t="s">
        <v>808</v>
      </c>
      <c r="F27" s="54"/>
      <c r="G27" s="54"/>
      <c r="H27" s="54"/>
      <c r="I27" s="53"/>
      <c r="J27" s="53"/>
      <c r="K27" s="169"/>
      <c r="L27" s="53"/>
      <c r="M27" s="169"/>
    </row>
    <row r="28" spans="1:24">
      <c r="A28" s="171"/>
      <c r="B28" s="167"/>
      <c r="C28" s="17"/>
      <c r="D28" s="25"/>
      <c r="E28" s="53"/>
      <c r="F28" s="54"/>
      <c r="G28" s="54"/>
      <c r="H28" s="54"/>
      <c r="I28" s="53"/>
      <c r="J28" s="53"/>
      <c r="K28" s="169"/>
      <c r="L28" s="53"/>
      <c r="M28" s="169"/>
    </row>
    <row r="29" spans="1:24">
      <c r="A29" s="174"/>
      <c r="B29" s="175"/>
      <c r="C29" s="19"/>
      <c r="D29" s="27"/>
      <c r="E29" s="57"/>
      <c r="F29" s="57"/>
      <c r="G29" s="57"/>
      <c r="H29" s="57"/>
      <c r="I29" s="57"/>
      <c r="J29" s="57"/>
      <c r="K29" s="170"/>
      <c r="L29" s="57"/>
      <c r="M29" s="170"/>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s="11" customFormat="1">
      <c r="D43" s="23"/>
      <c r="K43" s="33"/>
      <c r="L43" s="33"/>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10">
    <mergeCell ref="M4:M7"/>
    <mergeCell ref="K8:K29"/>
    <mergeCell ref="M8:M29"/>
    <mergeCell ref="A14:A29"/>
    <mergeCell ref="D20:I21"/>
    <mergeCell ref="C3:F3"/>
    <mergeCell ref="G3:H3"/>
    <mergeCell ref="A4:A13"/>
    <mergeCell ref="B4:B29"/>
    <mergeCell ref="K4:K7"/>
  </mergeCells>
  <phoneticPr fontId="2"/>
  <dataValidations count="2">
    <dataValidation type="list" allowBlank="1" showInputMessage="1" showErrorMessage="1" sqref="C6:C20">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0"/>
  <sheetViews>
    <sheetView view="pageBreakPreview" zoomScaleNormal="135" zoomScaleSheetLayoutView="100" workbookViewId="0">
      <selection activeCell="L8" sqref="L8"/>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4">
      <c r="A1" s="11" t="s">
        <v>112</v>
      </c>
      <c r="C1" s="33"/>
      <c r="D1" s="41"/>
      <c r="K1" s="33"/>
      <c r="L1" s="33"/>
      <c r="M1" s="16"/>
    </row>
    <row r="2" spans="1:24" ht="19.5">
      <c r="A2" s="11" t="s">
        <v>1</v>
      </c>
      <c r="C2" s="33"/>
      <c r="D2" s="41"/>
      <c r="G2" s="4" t="s">
        <v>16</v>
      </c>
      <c r="K2" s="33"/>
      <c r="L2" s="33"/>
      <c r="M2" s="5" t="s">
        <v>809</v>
      </c>
      <c r="O2" s="59"/>
      <c r="P2" s="60" t="s">
        <v>334</v>
      </c>
      <c r="Q2" s="60"/>
      <c r="R2" s="60" t="s">
        <v>336</v>
      </c>
      <c r="S2" s="60"/>
      <c r="T2" s="60" t="s">
        <v>338</v>
      </c>
      <c r="U2" s="60" t="s">
        <v>339</v>
      </c>
      <c r="V2" s="60" t="s">
        <v>340</v>
      </c>
    </row>
    <row r="3" spans="1:24" ht="18.75" customHeight="1">
      <c r="A3" s="6" t="s">
        <v>2</v>
      </c>
      <c r="B3" s="6" t="s">
        <v>3</v>
      </c>
      <c r="C3" s="157" t="s">
        <v>4</v>
      </c>
      <c r="D3" s="158"/>
      <c r="E3" s="158"/>
      <c r="F3" s="159"/>
      <c r="G3" s="160" t="s">
        <v>6</v>
      </c>
      <c r="H3" s="161"/>
      <c r="I3" s="6" t="s">
        <v>8</v>
      </c>
      <c r="J3" s="71"/>
      <c r="K3" s="73" t="s">
        <v>9</v>
      </c>
      <c r="L3" s="71"/>
      <c r="M3" s="73" t="s">
        <v>10</v>
      </c>
      <c r="O3" s="62" t="str">
        <f>IF(OR(L4="〇",L8="〇"),"e",IF(OR(J4="〇",J8="〇"),"d",X16))</f>
        <v>d</v>
      </c>
      <c r="P3" s="62" t="str">
        <f t="shared" ref="P3:V3" si="0">IF($O$3=P2,"〇","")</f>
        <v/>
      </c>
      <c r="Q3" s="62" t="str">
        <f t="shared" si="0"/>
        <v/>
      </c>
      <c r="R3" s="62" t="str">
        <f t="shared" si="0"/>
        <v/>
      </c>
      <c r="S3" s="62" t="str">
        <f t="shared" si="0"/>
        <v/>
      </c>
      <c r="T3" s="62" t="str">
        <f t="shared" si="0"/>
        <v/>
      </c>
      <c r="U3" s="62" t="str">
        <f t="shared" si="0"/>
        <v>〇</v>
      </c>
      <c r="V3" s="62" t="str">
        <f t="shared" si="0"/>
        <v/>
      </c>
    </row>
    <row r="4" spans="1:24" ht="18.75" customHeight="1">
      <c r="A4" s="164" t="s">
        <v>11</v>
      </c>
      <c r="B4" s="166" t="s">
        <v>113</v>
      </c>
      <c r="C4" s="22"/>
      <c r="D4" s="42"/>
      <c r="E4" s="9" t="s">
        <v>90</v>
      </c>
      <c r="F4" s="9"/>
      <c r="G4" s="9"/>
      <c r="H4" s="9"/>
      <c r="I4" s="9"/>
      <c r="J4" s="116"/>
      <c r="K4" s="168"/>
      <c r="L4" s="35" t="s">
        <v>130</v>
      </c>
      <c r="M4" s="168" t="s">
        <v>131</v>
      </c>
    </row>
    <row r="5" spans="1:24">
      <c r="A5" s="165"/>
      <c r="B5" s="167"/>
      <c r="C5" s="17"/>
      <c r="D5" s="25"/>
      <c r="E5" s="53" t="s">
        <v>14</v>
      </c>
      <c r="F5" s="10"/>
      <c r="G5" s="10"/>
      <c r="H5" s="10"/>
      <c r="I5" s="10"/>
      <c r="J5" s="109"/>
      <c r="K5" s="169"/>
      <c r="L5" s="12"/>
      <c r="M5" s="169"/>
    </row>
    <row r="6" spans="1:24" ht="13.5" customHeight="1">
      <c r="A6" s="165"/>
      <c r="B6" s="167"/>
      <c r="C6" s="28" t="s">
        <v>130</v>
      </c>
      <c r="D6" s="25" t="s">
        <v>623</v>
      </c>
      <c r="E6" s="44"/>
      <c r="F6" s="13"/>
      <c r="G6" s="13"/>
      <c r="H6" s="13"/>
      <c r="I6" s="29"/>
      <c r="J6" s="109"/>
      <c r="K6" s="169"/>
      <c r="L6" s="17"/>
      <c r="M6" s="169"/>
    </row>
    <row r="7" spans="1:24" ht="13.5" customHeight="1">
      <c r="A7" s="165"/>
      <c r="B7" s="167"/>
      <c r="C7" s="28" t="s">
        <v>130</v>
      </c>
      <c r="D7" s="25" t="s">
        <v>624</v>
      </c>
      <c r="E7" s="29"/>
      <c r="F7" s="13"/>
      <c r="G7" s="13"/>
      <c r="H7" s="13"/>
      <c r="I7" s="29"/>
      <c r="J7" s="109"/>
      <c r="K7" s="169"/>
      <c r="L7" s="19"/>
      <c r="M7" s="170"/>
    </row>
    <row r="8" spans="1:24" ht="13.5" customHeight="1">
      <c r="A8" s="165"/>
      <c r="B8" s="167"/>
      <c r="C8" s="28" t="s">
        <v>130</v>
      </c>
      <c r="D8" s="25" t="s">
        <v>625</v>
      </c>
      <c r="E8" s="53"/>
      <c r="F8" s="54"/>
      <c r="G8" s="54"/>
      <c r="H8" s="54"/>
      <c r="I8" s="53"/>
      <c r="J8" s="109"/>
      <c r="K8" s="169"/>
      <c r="L8" s="35" t="s">
        <v>130</v>
      </c>
      <c r="M8" s="169" t="s">
        <v>132</v>
      </c>
    </row>
    <row r="9" spans="1:24" ht="13.5" customHeight="1">
      <c r="A9" s="165"/>
      <c r="B9" s="167"/>
      <c r="C9" s="28" t="s">
        <v>130</v>
      </c>
      <c r="D9" s="25" t="s">
        <v>626</v>
      </c>
      <c r="E9" s="53"/>
      <c r="F9" s="54"/>
      <c r="G9" s="54"/>
      <c r="H9" s="54"/>
      <c r="I9" s="53"/>
      <c r="J9" s="109"/>
      <c r="K9" s="169"/>
      <c r="L9" s="78"/>
      <c r="M9" s="169"/>
    </row>
    <row r="10" spans="1:24" ht="13.5" customHeight="1">
      <c r="A10" s="165"/>
      <c r="B10" s="167"/>
      <c r="C10" s="28" t="s">
        <v>130</v>
      </c>
      <c r="D10" s="25" t="s">
        <v>627</v>
      </c>
      <c r="E10" s="53"/>
      <c r="F10" s="54"/>
      <c r="G10" s="54"/>
      <c r="H10" s="54"/>
      <c r="I10" s="53"/>
      <c r="J10" s="109"/>
      <c r="K10" s="169"/>
      <c r="L10" s="78"/>
      <c r="M10" s="169"/>
    </row>
    <row r="11" spans="1:24" ht="13.5" customHeight="1">
      <c r="A11" s="165"/>
      <c r="B11" s="167"/>
      <c r="C11" s="28" t="s">
        <v>130</v>
      </c>
      <c r="D11" s="25" t="s">
        <v>628</v>
      </c>
      <c r="E11" s="53"/>
      <c r="F11" s="54"/>
      <c r="G11" s="54"/>
      <c r="H11" s="54"/>
      <c r="I11" s="53"/>
      <c r="J11" s="109"/>
      <c r="K11" s="169"/>
      <c r="L11" s="78"/>
      <c r="M11" s="169"/>
    </row>
    <row r="12" spans="1:24" ht="13.5" customHeight="1">
      <c r="A12" s="165"/>
      <c r="B12" s="167"/>
      <c r="C12" s="28" t="s">
        <v>130</v>
      </c>
      <c r="D12" s="25" t="s">
        <v>629</v>
      </c>
      <c r="E12" s="53"/>
      <c r="F12" s="54"/>
      <c r="G12" s="54"/>
      <c r="H12" s="54"/>
      <c r="I12" s="53"/>
      <c r="J12" s="109"/>
      <c r="K12" s="169"/>
      <c r="L12" s="78"/>
      <c r="M12" s="169"/>
    </row>
    <row r="13" spans="1:24" ht="13.5" customHeight="1">
      <c r="A13" s="165"/>
      <c r="B13" s="167"/>
      <c r="C13" s="28" t="s">
        <v>130</v>
      </c>
      <c r="D13" s="25" t="s">
        <v>630</v>
      </c>
      <c r="E13" s="78"/>
      <c r="F13" s="77"/>
      <c r="G13" s="77"/>
      <c r="H13" s="77"/>
      <c r="I13" s="109"/>
      <c r="J13" s="109"/>
      <c r="K13" s="169"/>
      <c r="L13" s="78"/>
      <c r="M13" s="169"/>
    </row>
    <row r="14" spans="1:24" ht="13.5" customHeight="1">
      <c r="A14" s="165"/>
      <c r="B14" s="167"/>
      <c r="C14" s="28" t="s">
        <v>130</v>
      </c>
      <c r="D14" s="25" t="s">
        <v>631</v>
      </c>
      <c r="E14" s="78"/>
      <c r="F14" s="77"/>
      <c r="G14" s="77"/>
      <c r="H14" s="77"/>
      <c r="I14" s="109"/>
      <c r="J14" s="109"/>
      <c r="K14" s="169"/>
      <c r="L14" s="78"/>
      <c r="M14" s="169"/>
    </row>
    <row r="15" spans="1:24" ht="21" customHeight="1">
      <c r="A15" s="165"/>
      <c r="B15" s="167"/>
      <c r="C15" s="17"/>
      <c r="D15" s="25"/>
      <c r="E15" s="10"/>
      <c r="F15" s="54"/>
      <c r="G15" s="54"/>
      <c r="H15" s="54"/>
      <c r="I15" s="53"/>
      <c r="J15" s="53"/>
      <c r="K15" s="169"/>
      <c r="L15" s="53"/>
      <c r="M15" s="169"/>
      <c r="O15" s="59"/>
      <c r="P15" s="59"/>
      <c r="Q15" s="59"/>
      <c r="R15" s="59"/>
      <c r="S15" s="59"/>
      <c r="T15" s="59"/>
      <c r="U15" s="59"/>
      <c r="V15" s="59"/>
      <c r="W15" s="60" t="s">
        <v>329</v>
      </c>
      <c r="X15" s="59"/>
    </row>
    <row r="16" spans="1:24" ht="21" customHeight="1">
      <c r="A16" s="171" t="s">
        <v>12</v>
      </c>
      <c r="B16" s="167"/>
      <c r="C16" s="17"/>
      <c r="D16" s="25"/>
      <c r="E16" s="53" t="str">
        <f>"評価値＝(　"&amp;TEXT(P16+R16*0.5,"0.0")&amp;"　)評価数／(　"&amp;TEXT(P16+R16+T16,"0.0")&amp;"　)対象評価項目数＝（　"&amp;TEXT(W16,0)&amp;"　）％"</f>
        <v>評価値＝(　0.0　)評価数／(　0.0　)対象評価項目数＝（　0　）％</v>
      </c>
      <c r="F16" s="54"/>
      <c r="G16" s="54"/>
      <c r="H16" s="54"/>
      <c r="I16" s="53"/>
      <c r="J16" s="53"/>
      <c r="K16" s="169"/>
      <c r="L16" s="53"/>
      <c r="M16" s="169"/>
      <c r="O16" s="59" t="s">
        <v>330</v>
      </c>
      <c r="P16" s="60">
        <f>COUNTIF($C6:$C14,"〇")</f>
        <v>0</v>
      </c>
      <c r="Q16" s="59" t="s">
        <v>331</v>
      </c>
      <c r="R16" s="60">
        <f>COUNTIF($C6:$C14,"△")</f>
        <v>0</v>
      </c>
      <c r="S16" s="59" t="s">
        <v>332</v>
      </c>
      <c r="T16" s="60">
        <f>COUNTIF($C6:$C14,"×")</f>
        <v>0</v>
      </c>
      <c r="U16" s="59" t="s">
        <v>333</v>
      </c>
      <c r="V16" s="61">
        <f>IF(P16+R16+T16=0,0,ROUND((P16+R16*0.5)/(P16+R16+T16),3))</f>
        <v>0</v>
      </c>
      <c r="W16" s="59">
        <f>IF(V16="","",ROUND(V16*100,1))</f>
        <v>0</v>
      </c>
      <c r="X16" s="62" t="str">
        <f>IF(W16&lt;60,"d",IF(W16&lt;80,"c",IF(W16&lt;90,"b","a")))</f>
        <v>d</v>
      </c>
    </row>
    <row r="17" spans="1:13">
      <c r="A17" s="171"/>
      <c r="B17" s="167"/>
      <c r="C17" s="17"/>
      <c r="D17" s="25"/>
      <c r="E17" s="53" t="s">
        <v>805</v>
      </c>
      <c r="F17" s="54"/>
      <c r="G17" s="54"/>
      <c r="H17" s="54"/>
      <c r="I17" s="53"/>
      <c r="J17" s="53"/>
      <c r="K17" s="169"/>
      <c r="L17" s="53"/>
      <c r="M17" s="169"/>
    </row>
    <row r="18" spans="1:13">
      <c r="A18" s="171"/>
      <c r="B18" s="167"/>
      <c r="C18" s="17"/>
      <c r="D18" s="25"/>
      <c r="E18" s="53" t="s">
        <v>806</v>
      </c>
      <c r="F18" s="54"/>
      <c r="G18" s="54"/>
      <c r="H18" s="54"/>
      <c r="I18" s="53"/>
      <c r="J18" s="53"/>
      <c r="K18" s="169"/>
      <c r="L18" s="53"/>
      <c r="M18" s="169"/>
    </row>
    <row r="19" spans="1:13">
      <c r="A19" s="171"/>
      <c r="B19" s="167"/>
      <c r="C19" s="17"/>
      <c r="D19" s="25"/>
      <c r="E19" s="53" t="s">
        <v>807</v>
      </c>
      <c r="F19" s="54"/>
      <c r="G19" s="54"/>
      <c r="H19" s="54"/>
      <c r="I19" s="53"/>
      <c r="J19" s="53"/>
      <c r="K19" s="169"/>
      <c r="L19" s="53"/>
      <c r="M19" s="169"/>
    </row>
    <row r="20" spans="1:13">
      <c r="A20" s="171"/>
      <c r="B20" s="167"/>
      <c r="C20" s="17"/>
      <c r="D20" s="25"/>
      <c r="E20" s="53" t="s">
        <v>808</v>
      </c>
      <c r="F20" s="54"/>
      <c r="G20" s="54"/>
      <c r="H20" s="54"/>
      <c r="I20" s="53"/>
      <c r="J20" s="53"/>
      <c r="K20" s="169"/>
      <c r="L20" s="53"/>
      <c r="M20" s="169"/>
    </row>
    <row r="21" spans="1:13">
      <c r="A21" s="171"/>
      <c r="B21" s="167"/>
      <c r="C21" s="17"/>
      <c r="D21" s="25"/>
      <c r="E21" s="53"/>
      <c r="F21" s="54"/>
      <c r="G21" s="54"/>
      <c r="H21" s="54"/>
      <c r="I21" s="53"/>
      <c r="J21" s="53"/>
      <c r="K21" s="169"/>
      <c r="L21" s="53"/>
      <c r="M21" s="169"/>
    </row>
    <row r="22" spans="1:13">
      <c r="A22" s="171"/>
      <c r="B22" s="167"/>
      <c r="C22" s="17"/>
      <c r="D22" s="25"/>
      <c r="E22" s="53"/>
      <c r="F22" s="54"/>
      <c r="G22" s="54"/>
      <c r="H22" s="54"/>
      <c r="I22" s="53"/>
      <c r="J22" s="53"/>
      <c r="K22" s="169"/>
      <c r="L22" s="53"/>
      <c r="M22" s="169"/>
    </row>
    <row r="23" spans="1:13">
      <c r="A23" s="171"/>
      <c r="B23" s="167"/>
      <c r="C23" s="17"/>
      <c r="D23" s="25"/>
      <c r="E23" s="53"/>
      <c r="F23" s="54"/>
      <c r="G23" s="54"/>
      <c r="H23" s="54"/>
      <c r="I23" s="53"/>
      <c r="J23" s="53"/>
      <c r="K23" s="169"/>
      <c r="L23" s="53"/>
      <c r="M23" s="169"/>
    </row>
    <row r="24" spans="1:13">
      <c r="A24" s="171"/>
      <c r="B24" s="167"/>
      <c r="C24" s="17"/>
      <c r="D24" s="25"/>
      <c r="E24" s="53"/>
      <c r="F24" s="54"/>
      <c r="G24" s="54"/>
      <c r="H24" s="54"/>
      <c r="I24" s="53"/>
      <c r="J24" s="53"/>
      <c r="K24" s="169"/>
      <c r="L24" s="53"/>
      <c r="M24" s="169"/>
    </row>
    <row r="25" spans="1:13">
      <c r="A25" s="171"/>
      <c r="B25" s="167"/>
      <c r="C25" s="17"/>
      <c r="D25" s="25"/>
      <c r="E25" s="53"/>
      <c r="F25" s="54"/>
      <c r="G25" s="54"/>
      <c r="H25" s="54"/>
      <c r="I25" s="53"/>
      <c r="J25" s="53"/>
      <c r="K25" s="169"/>
      <c r="L25" s="53"/>
      <c r="M25" s="169"/>
    </row>
    <row r="26" spans="1:13">
      <c r="A26" s="171"/>
      <c r="B26" s="167"/>
      <c r="C26" s="17"/>
      <c r="D26" s="25"/>
      <c r="E26" s="53"/>
      <c r="F26" s="54"/>
      <c r="G26" s="54"/>
      <c r="H26" s="54"/>
      <c r="I26" s="53"/>
      <c r="J26" s="53"/>
      <c r="K26" s="169"/>
      <c r="L26" s="53"/>
      <c r="M26" s="169"/>
    </row>
    <row r="27" spans="1:13">
      <c r="A27" s="171"/>
      <c r="B27" s="167"/>
      <c r="C27" s="17"/>
      <c r="D27" s="25"/>
      <c r="E27" s="10"/>
      <c r="F27" s="54"/>
      <c r="G27" s="54"/>
      <c r="H27" s="54"/>
      <c r="I27" s="53"/>
      <c r="J27" s="53"/>
      <c r="K27" s="169"/>
      <c r="L27" s="53"/>
      <c r="M27" s="169"/>
    </row>
    <row r="28" spans="1:13">
      <c r="A28" s="174"/>
      <c r="B28" s="175"/>
      <c r="C28" s="19"/>
      <c r="D28" s="27"/>
      <c r="E28" s="37"/>
      <c r="F28" s="57"/>
      <c r="G28" s="57"/>
      <c r="H28" s="57"/>
      <c r="I28" s="57"/>
      <c r="J28" s="57"/>
      <c r="K28" s="170"/>
      <c r="L28" s="57"/>
      <c r="M28" s="170"/>
    </row>
    <row r="29" spans="1:13">
      <c r="K29" s="33"/>
      <c r="L29" s="33"/>
    </row>
    <row r="30" spans="1:13">
      <c r="K30" s="33"/>
      <c r="L30" s="33"/>
    </row>
    <row r="31" spans="1:13">
      <c r="K31" s="33"/>
      <c r="L31" s="33"/>
    </row>
    <row r="32" spans="1:13">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s="11" customFormat="1">
      <c r="D40" s="23"/>
      <c r="K40" s="33"/>
      <c r="L40" s="33"/>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sheetData>
  <mergeCells count="9">
    <mergeCell ref="M4:M7"/>
    <mergeCell ref="K8:K28"/>
    <mergeCell ref="M8:M28"/>
    <mergeCell ref="A16:A28"/>
    <mergeCell ref="C3:F3"/>
    <mergeCell ref="G3:H3"/>
    <mergeCell ref="A4:A15"/>
    <mergeCell ref="B4:B28"/>
    <mergeCell ref="K4:K7"/>
  </mergeCells>
  <phoneticPr fontId="2"/>
  <dataValidations count="2">
    <dataValidation type="list" allowBlank="1" showInputMessage="1" showErrorMessage="1" sqref="C6:C14">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9"/>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3" t="s">
        <v>19</v>
      </c>
      <c r="B1" s="3"/>
      <c r="C1" s="32"/>
      <c r="D1" s="41"/>
      <c r="E1" s="3"/>
      <c r="F1" s="3"/>
      <c r="G1" s="3"/>
      <c r="H1" s="3"/>
      <c r="I1" s="3"/>
      <c r="J1" s="3"/>
      <c r="K1" s="32"/>
      <c r="L1" s="32"/>
      <c r="M1" s="16"/>
    </row>
    <row r="2" spans="1:22" ht="19.5">
      <c r="A2" s="3" t="s">
        <v>1</v>
      </c>
      <c r="B2" s="3"/>
      <c r="C2" s="32"/>
      <c r="D2" s="41"/>
      <c r="E2" s="3"/>
      <c r="F2" s="3"/>
      <c r="G2" s="4" t="s">
        <v>16</v>
      </c>
      <c r="H2" s="3"/>
      <c r="I2" s="3"/>
      <c r="J2" s="3"/>
      <c r="K2" s="32"/>
      <c r="L2" s="32"/>
      <c r="M2" s="5"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110"/>
      <c r="K3" s="111" t="s">
        <v>9</v>
      </c>
      <c r="L3" s="48"/>
      <c r="M3" s="47" t="s">
        <v>10</v>
      </c>
      <c r="O3" s="62" t="str">
        <f>IF(OR(L4="〇",L9="〇"),"e",IF(OR(J4="〇",J9="〇"),"d",X33))</f>
        <v>d</v>
      </c>
      <c r="P3" s="62" t="str">
        <f t="shared" ref="P3:U3" si="0">IF($O$3=P2,"〇","")</f>
        <v/>
      </c>
      <c r="Q3" s="62" t="str">
        <f t="shared" si="0"/>
        <v/>
      </c>
      <c r="R3" s="62" t="str">
        <f t="shared" si="0"/>
        <v/>
      </c>
      <c r="S3" s="62" t="str">
        <f t="shared" si="0"/>
        <v/>
      </c>
      <c r="T3" s="62" t="str">
        <f t="shared" si="0"/>
        <v/>
      </c>
      <c r="U3" s="62" t="str">
        <f t="shared" si="0"/>
        <v>〇</v>
      </c>
      <c r="V3" s="62" t="str">
        <f>IF($O$1582=V2,"〇","")</f>
        <v/>
      </c>
    </row>
    <row r="4" spans="1:22" ht="18.75" customHeight="1">
      <c r="A4" s="164" t="s">
        <v>11</v>
      </c>
      <c r="B4" s="166" t="s">
        <v>20</v>
      </c>
      <c r="C4" s="22"/>
      <c r="D4" s="42"/>
      <c r="E4" s="9" t="s">
        <v>90</v>
      </c>
      <c r="F4" s="9"/>
      <c r="G4" s="9"/>
      <c r="H4" s="9"/>
      <c r="I4" s="9"/>
      <c r="J4" s="116"/>
      <c r="K4" s="168"/>
      <c r="L4" s="35" t="s">
        <v>130</v>
      </c>
      <c r="M4" s="168" t="s">
        <v>131</v>
      </c>
    </row>
    <row r="5" spans="1:22">
      <c r="A5" s="165"/>
      <c r="B5" s="167"/>
      <c r="C5" s="52"/>
      <c r="D5" s="25"/>
      <c r="E5" s="3" t="s">
        <v>14</v>
      </c>
      <c r="F5" s="7"/>
      <c r="G5" s="7"/>
      <c r="H5" s="7"/>
      <c r="I5" s="10"/>
      <c r="J5" s="109"/>
      <c r="K5" s="169"/>
      <c r="L5" s="10"/>
      <c r="M5" s="169"/>
    </row>
    <row r="6" spans="1:22" ht="13.5" customHeight="1">
      <c r="A6" s="165"/>
      <c r="B6" s="167"/>
      <c r="C6" s="28" t="s">
        <v>130</v>
      </c>
      <c r="D6" s="162" t="s">
        <v>190</v>
      </c>
      <c r="E6" s="162"/>
      <c r="F6" s="162"/>
      <c r="G6" s="162"/>
      <c r="H6" s="162"/>
      <c r="I6" s="162"/>
      <c r="J6" s="109"/>
      <c r="K6" s="169"/>
      <c r="L6" s="52"/>
      <c r="M6" s="169"/>
    </row>
    <row r="7" spans="1:22" ht="13.5" customHeight="1">
      <c r="A7" s="165"/>
      <c r="B7" s="167"/>
      <c r="C7" s="28" t="s">
        <v>130</v>
      </c>
      <c r="D7" s="162" t="s">
        <v>191</v>
      </c>
      <c r="E7" s="162"/>
      <c r="F7" s="162"/>
      <c r="G7" s="162"/>
      <c r="H7" s="162"/>
      <c r="I7" s="162"/>
      <c r="J7" s="109"/>
      <c r="K7" s="169"/>
      <c r="L7" s="78"/>
      <c r="M7" s="169"/>
    </row>
    <row r="8" spans="1:22" ht="13.5" customHeight="1">
      <c r="A8" s="165"/>
      <c r="B8" s="167"/>
      <c r="C8" s="17"/>
      <c r="D8" s="162"/>
      <c r="E8" s="162"/>
      <c r="F8" s="162"/>
      <c r="G8" s="162"/>
      <c r="H8" s="162"/>
      <c r="I8" s="162"/>
      <c r="J8" s="109"/>
      <c r="K8" s="107"/>
      <c r="L8" s="58"/>
      <c r="M8" s="76"/>
    </row>
    <row r="9" spans="1:22" ht="13.5" customHeight="1">
      <c r="A9" s="165"/>
      <c r="B9" s="167"/>
      <c r="C9" s="28" t="s">
        <v>130</v>
      </c>
      <c r="D9" s="25" t="s">
        <v>192</v>
      </c>
      <c r="E9" s="53"/>
      <c r="F9" s="54"/>
      <c r="G9" s="54"/>
      <c r="H9" s="54"/>
      <c r="I9" s="53"/>
      <c r="J9" s="109"/>
      <c r="K9" s="169"/>
      <c r="L9" s="34" t="s">
        <v>130</v>
      </c>
      <c r="M9" s="169" t="s">
        <v>132</v>
      </c>
    </row>
    <row r="10" spans="1:22" ht="13.5" customHeight="1">
      <c r="A10" s="165"/>
      <c r="B10" s="167"/>
      <c r="C10" s="28" t="s">
        <v>130</v>
      </c>
      <c r="D10" s="162" t="s">
        <v>193</v>
      </c>
      <c r="E10" s="162"/>
      <c r="F10" s="162"/>
      <c r="G10" s="162"/>
      <c r="H10" s="162"/>
      <c r="I10" s="162"/>
      <c r="J10" s="109"/>
      <c r="K10" s="169"/>
      <c r="L10" s="78"/>
      <c r="M10" s="169"/>
    </row>
    <row r="11" spans="1:22" ht="13.5" customHeight="1">
      <c r="A11" s="165"/>
      <c r="B11" s="167"/>
      <c r="C11" s="17"/>
      <c r="D11" s="162"/>
      <c r="E11" s="162"/>
      <c r="F11" s="162"/>
      <c r="G11" s="162"/>
      <c r="H11" s="162"/>
      <c r="I11" s="162"/>
      <c r="J11" s="109"/>
      <c r="K11" s="169"/>
      <c r="L11" s="78"/>
      <c r="M11" s="169"/>
    </row>
    <row r="12" spans="1:22" ht="13.5" customHeight="1">
      <c r="A12" s="165"/>
      <c r="B12" s="167"/>
      <c r="C12" s="28" t="s">
        <v>130</v>
      </c>
      <c r="D12" s="25" t="s">
        <v>194</v>
      </c>
      <c r="E12" s="53"/>
      <c r="F12" s="54"/>
      <c r="G12" s="54"/>
      <c r="H12" s="54"/>
      <c r="I12" s="53"/>
      <c r="J12" s="109"/>
      <c r="K12" s="169"/>
      <c r="L12" s="78"/>
      <c r="M12" s="169"/>
    </row>
    <row r="13" spans="1:22" ht="13.5" customHeight="1">
      <c r="A13" s="165"/>
      <c r="B13" s="167"/>
      <c r="C13" s="28" t="s">
        <v>130</v>
      </c>
      <c r="D13" s="25" t="s">
        <v>195</v>
      </c>
      <c r="E13" s="53"/>
      <c r="F13" s="54"/>
      <c r="G13" s="54"/>
      <c r="H13" s="54"/>
      <c r="I13" s="53"/>
      <c r="J13" s="109"/>
      <c r="K13" s="169"/>
      <c r="L13" s="78"/>
      <c r="M13" s="169"/>
    </row>
    <row r="14" spans="1:22" ht="13.5" customHeight="1">
      <c r="A14" s="165"/>
      <c r="B14" s="167"/>
      <c r="C14" s="28" t="s">
        <v>130</v>
      </c>
      <c r="D14" s="25" t="s">
        <v>196</v>
      </c>
      <c r="E14" s="53"/>
      <c r="F14" s="54"/>
      <c r="G14" s="54"/>
      <c r="H14" s="54"/>
      <c r="I14" s="53"/>
      <c r="J14" s="109"/>
      <c r="K14" s="169"/>
      <c r="L14" s="78"/>
      <c r="M14" s="169"/>
    </row>
    <row r="15" spans="1:22" ht="13.5" customHeight="1">
      <c r="A15" s="165"/>
      <c r="B15" s="167"/>
      <c r="C15" s="28" t="s">
        <v>130</v>
      </c>
      <c r="D15" s="25" t="s">
        <v>197</v>
      </c>
      <c r="E15" s="53"/>
      <c r="F15" s="54"/>
      <c r="G15" s="54"/>
      <c r="H15" s="54"/>
      <c r="I15" s="53"/>
      <c r="J15" s="109"/>
      <c r="K15" s="169"/>
      <c r="L15" s="78"/>
      <c r="M15" s="169"/>
    </row>
    <row r="16" spans="1:22" ht="13.5" customHeight="1">
      <c r="A16" s="171" t="s">
        <v>12</v>
      </c>
      <c r="B16" s="167"/>
      <c r="C16" s="28" t="s">
        <v>130</v>
      </c>
      <c r="D16" s="25" t="s">
        <v>198</v>
      </c>
      <c r="E16" s="53"/>
      <c r="F16" s="54"/>
      <c r="G16" s="54"/>
      <c r="H16" s="54"/>
      <c r="I16" s="53"/>
      <c r="J16" s="109"/>
      <c r="K16" s="169"/>
      <c r="L16" s="78"/>
      <c r="M16" s="169"/>
    </row>
    <row r="17" spans="1:24" ht="13.5" customHeight="1">
      <c r="A17" s="171"/>
      <c r="B17" s="167"/>
      <c r="C17" s="28" t="s">
        <v>130</v>
      </c>
      <c r="D17" s="25" t="s">
        <v>199</v>
      </c>
      <c r="E17" s="53"/>
      <c r="F17" s="54"/>
      <c r="G17" s="54"/>
      <c r="H17" s="54"/>
      <c r="I17" s="53"/>
      <c r="J17" s="109"/>
      <c r="K17" s="169"/>
      <c r="L17" s="78"/>
      <c r="M17" s="169"/>
    </row>
    <row r="18" spans="1:24" ht="13.5" customHeight="1">
      <c r="A18" s="171"/>
      <c r="B18" s="167"/>
      <c r="C18" s="28" t="s">
        <v>130</v>
      </c>
      <c r="D18" s="25" t="s">
        <v>200</v>
      </c>
      <c r="E18" s="53"/>
      <c r="F18" s="54"/>
      <c r="G18" s="54"/>
      <c r="H18" s="54"/>
      <c r="I18" s="53"/>
      <c r="J18" s="109"/>
      <c r="K18" s="169"/>
      <c r="L18" s="78"/>
      <c r="M18" s="169"/>
    </row>
    <row r="19" spans="1:24" ht="13.5" customHeight="1">
      <c r="A19" s="171"/>
      <c r="B19" s="167"/>
      <c r="C19" s="28" t="s">
        <v>130</v>
      </c>
      <c r="D19" s="25" t="s">
        <v>201</v>
      </c>
      <c r="E19" s="53"/>
      <c r="F19" s="54"/>
      <c r="G19" s="54"/>
      <c r="H19" s="54"/>
      <c r="I19" s="53"/>
      <c r="J19" s="109"/>
      <c r="K19" s="169"/>
      <c r="L19" s="78"/>
      <c r="M19" s="169"/>
    </row>
    <row r="20" spans="1:24" ht="13.5" customHeight="1">
      <c r="A20" s="171"/>
      <c r="B20" s="167"/>
      <c r="C20" s="28" t="s">
        <v>130</v>
      </c>
      <c r="D20" s="25" t="s">
        <v>202</v>
      </c>
      <c r="E20" s="53"/>
      <c r="F20" s="54"/>
      <c r="G20" s="54"/>
      <c r="H20" s="54"/>
      <c r="I20" s="53"/>
      <c r="J20" s="109"/>
      <c r="K20" s="169"/>
      <c r="L20" s="78"/>
      <c r="M20" s="169"/>
    </row>
    <row r="21" spans="1:24" ht="13.5" customHeight="1">
      <c r="A21" s="171"/>
      <c r="B21" s="167"/>
      <c r="C21" s="28" t="s">
        <v>130</v>
      </c>
      <c r="D21" s="25" t="s">
        <v>203</v>
      </c>
      <c r="E21" s="53"/>
      <c r="F21" s="54"/>
      <c r="G21" s="54"/>
      <c r="H21" s="54"/>
      <c r="I21" s="53"/>
      <c r="J21" s="109"/>
      <c r="K21" s="169"/>
      <c r="L21" s="78"/>
      <c r="M21" s="169"/>
    </row>
    <row r="22" spans="1:24" ht="13.5" customHeight="1">
      <c r="A22" s="171"/>
      <c r="B22" s="167"/>
      <c r="C22" s="28" t="s">
        <v>130</v>
      </c>
      <c r="D22" s="25" t="s">
        <v>204</v>
      </c>
      <c r="E22" s="53"/>
      <c r="F22" s="54"/>
      <c r="G22" s="54"/>
      <c r="H22" s="54"/>
      <c r="I22" s="53"/>
      <c r="J22" s="109"/>
      <c r="K22" s="169"/>
      <c r="L22" s="78"/>
      <c r="M22" s="169"/>
    </row>
    <row r="23" spans="1:24" ht="13.5" customHeight="1">
      <c r="A23" s="171"/>
      <c r="B23" s="167"/>
      <c r="C23" s="28" t="s">
        <v>130</v>
      </c>
      <c r="D23" s="25" t="s">
        <v>205</v>
      </c>
      <c r="E23" s="53"/>
      <c r="F23" s="54"/>
      <c r="G23" s="54"/>
      <c r="H23" s="54"/>
      <c r="I23" s="53"/>
      <c r="J23" s="53"/>
      <c r="K23" s="169"/>
      <c r="L23" s="53"/>
      <c r="M23" s="169"/>
    </row>
    <row r="24" spans="1:24" ht="13.5" customHeight="1">
      <c r="A24" s="171"/>
      <c r="B24" s="167"/>
      <c r="C24" s="28" t="s">
        <v>130</v>
      </c>
      <c r="D24" s="25" t="s">
        <v>206</v>
      </c>
      <c r="E24" s="53"/>
      <c r="F24" s="54"/>
      <c r="G24" s="54"/>
      <c r="H24" s="54"/>
      <c r="I24" s="53"/>
      <c r="J24" s="53"/>
      <c r="K24" s="169"/>
      <c r="L24" s="53"/>
      <c r="M24" s="169"/>
    </row>
    <row r="25" spans="1:24" ht="13.5" customHeight="1">
      <c r="A25" s="171"/>
      <c r="B25" s="167"/>
      <c r="C25" s="28" t="s">
        <v>130</v>
      </c>
      <c r="D25" s="25" t="s">
        <v>207</v>
      </c>
      <c r="E25" s="53"/>
      <c r="F25" s="54"/>
      <c r="G25" s="54"/>
      <c r="H25" s="54"/>
      <c r="I25" s="53"/>
      <c r="J25" s="53"/>
      <c r="K25" s="169"/>
      <c r="L25" s="53"/>
      <c r="M25" s="169"/>
    </row>
    <row r="26" spans="1:24" ht="13.5" customHeight="1">
      <c r="A26" s="171"/>
      <c r="B26" s="167"/>
      <c r="C26" s="28" t="s">
        <v>130</v>
      </c>
      <c r="D26" s="25" t="s">
        <v>208</v>
      </c>
      <c r="E26" s="53"/>
      <c r="F26" s="54"/>
      <c r="G26" s="54"/>
      <c r="H26" s="54"/>
      <c r="I26" s="53"/>
      <c r="J26" s="53"/>
      <c r="K26" s="169"/>
      <c r="L26" s="53"/>
      <c r="M26" s="169"/>
    </row>
    <row r="27" spans="1:24" ht="13.5" customHeight="1">
      <c r="A27" s="171"/>
      <c r="B27" s="167"/>
      <c r="C27" s="17"/>
      <c r="D27" s="25"/>
      <c r="E27" s="53"/>
      <c r="F27" s="54"/>
      <c r="G27" s="54"/>
      <c r="H27" s="54"/>
      <c r="I27" s="53"/>
      <c r="J27" s="53"/>
      <c r="K27" s="169"/>
      <c r="L27" s="53"/>
      <c r="M27" s="169"/>
    </row>
    <row r="28" spans="1:24">
      <c r="A28" s="174"/>
      <c r="B28" s="175"/>
      <c r="C28" s="19"/>
      <c r="D28" s="27"/>
      <c r="E28" s="57"/>
      <c r="F28" s="57"/>
      <c r="G28" s="57"/>
      <c r="H28" s="57"/>
      <c r="I28" s="57"/>
      <c r="J28" s="57"/>
      <c r="K28" s="170"/>
      <c r="L28" s="57"/>
      <c r="M28" s="170"/>
    </row>
    <row r="29" spans="1:24">
      <c r="A29" s="3" t="s">
        <v>19</v>
      </c>
      <c r="B29" s="3"/>
      <c r="C29" s="32"/>
      <c r="D29" s="41"/>
      <c r="E29" s="3"/>
      <c r="F29" s="3"/>
      <c r="G29" s="3"/>
      <c r="H29" s="3"/>
      <c r="I29" s="3"/>
      <c r="J29" s="3"/>
      <c r="K29" s="32"/>
      <c r="L29" s="32"/>
      <c r="M29" s="16"/>
    </row>
    <row r="30" spans="1:24" ht="19.5">
      <c r="A30" s="3" t="s">
        <v>1</v>
      </c>
      <c r="B30" s="3"/>
      <c r="C30" s="32"/>
      <c r="D30" s="41"/>
      <c r="E30" s="3"/>
      <c r="F30" s="3"/>
      <c r="G30" s="4" t="s">
        <v>16</v>
      </c>
      <c r="H30" s="3"/>
      <c r="I30" s="3"/>
      <c r="J30" s="3"/>
      <c r="K30" s="32"/>
      <c r="L30" s="32"/>
      <c r="M30" s="5" t="str">
        <f>M2</f>
        <v>（主任監督員 ）</v>
      </c>
    </row>
    <row r="31" spans="1:24" ht="19.5">
      <c r="A31" s="6" t="s">
        <v>2</v>
      </c>
      <c r="B31" s="6" t="s">
        <v>3</v>
      </c>
      <c r="C31" s="157" t="s">
        <v>4</v>
      </c>
      <c r="D31" s="158"/>
      <c r="E31" s="158"/>
      <c r="F31" s="159"/>
      <c r="G31" s="160" t="s">
        <v>6</v>
      </c>
      <c r="H31" s="161"/>
      <c r="I31" s="6" t="s">
        <v>8</v>
      </c>
      <c r="J31" s="71"/>
      <c r="K31" s="73" t="s">
        <v>9</v>
      </c>
      <c r="L31" s="71"/>
      <c r="M31" s="73" t="s">
        <v>10</v>
      </c>
    </row>
    <row r="32" spans="1:24">
      <c r="A32" s="164" t="s">
        <v>11</v>
      </c>
      <c r="B32" s="166" t="s">
        <v>20</v>
      </c>
      <c r="C32" s="17"/>
      <c r="D32" s="25"/>
      <c r="E32" s="10"/>
      <c r="F32" s="9"/>
      <c r="G32" s="9"/>
      <c r="H32" s="9"/>
      <c r="I32" s="9"/>
      <c r="J32" s="9"/>
      <c r="K32" s="168"/>
      <c r="L32" s="8"/>
      <c r="M32" s="168"/>
      <c r="O32" s="59"/>
      <c r="P32" s="59"/>
      <c r="Q32" s="59"/>
      <c r="R32" s="59"/>
      <c r="S32" s="59"/>
      <c r="T32" s="59"/>
      <c r="U32" s="59"/>
      <c r="V32" s="59"/>
      <c r="W32" s="60" t="s">
        <v>329</v>
      </c>
      <c r="X32" s="59"/>
    </row>
    <row r="33" spans="1:24">
      <c r="A33" s="165"/>
      <c r="B33" s="167"/>
      <c r="C33" s="17"/>
      <c r="D33" s="25"/>
      <c r="E33" s="10" t="str">
        <f>"評価値＝(　"&amp;TEXT(P33+R33*0.5,"0.0")&amp;"　)評価数／(　"&amp;TEXT(P33+R33+T33,"0.0")&amp;"　)対象評価項目数＝（　"&amp;TEXT(W33,0)&amp;"　）％"</f>
        <v>評価値＝(　0.0　)評価数／(　0.0　)対象評価項目数＝（　0　）％</v>
      </c>
      <c r="F33" s="7"/>
      <c r="G33" s="7"/>
      <c r="H33" s="7"/>
      <c r="I33" s="10"/>
      <c r="J33" s="10"/>
      <c r="K33" s="169"/>
      <c r="L33" s="12"/>
      <c r="M33" s="169"/>
      <c r="O33" s="59" t="s">
        <v>330</v>
      </c>
      <c r="P33" s="60">
        <f>COUNTIF($C6:$C27,"〇")</f>
        <v>0</v>
      </c>
      <c r="Q33" s="59" t="s">
        <v>331</v>
      </c>
      <c r="R33" s="60">
        <f>COUNTIF($C6:$C26,"△")</f>
        <v>0</v>
      </c>
      <c r="S33" s="59" t="s">
        <v>332</v>
      </c>
      <c r="T33" s="60">
        <f>COUNTIF($C6:$C26,"×")</f>
        <v>0</v>
      </c>
      <c r="U33" s="59" t="s">
        <v>333</v>
      </c>
      <c r="V33" s="61">
        <f>IF(P33+R33+T33=0,0,ROUND((P33+R33*0.5)/(P33+R33+T33),3))</f>
        <v>0</v>
      </c>
      <c r="W33" s="59">
        <f>IF(V33="","",ROUND(V33*100,1))</f>
        <v>0</v>
      </c>
      <c r="X33" s="62" t="str">
        <f>IF(W33&lt;60,"d",IF(W33&lt;80,"c",IF(W33&lt;90,"b","a")))</f>
        <v>d</v>
      </c>
    </row>
    <row r="34" spans="1:24">
      <c r="A34" s="165"/>
      <c r="B34" s="167"/>
      <c r="C34" s="17"/>
      <c r="D34" s="25"/>
      <c r="E34" s="53" t="s">
        <v>805</v>
      </c>
      <c r="F34" s="54"/>
      <c r="G34" s="54"/>
      <c r="H34" s="54"/>
      <c r="I34" s="53"/>
      <c r="J34" s="53"/>
      <c r="K34" s="169"/>
      <c r="L34" s="18"/>
      <c r="M34" s="169"/>
    </row>
    <row r="35" spans="1:24">
      <c r="A35" s="165"/>
      <c r="B35" s="167"/>
      <c r="C35" s="17"/>
      <c r="D35" s="25"/>
      <c r="E35" s="53" t="s">
        <v>806</v>
      </c>
      <c r="F35" s="53"/>
      <c r="G35" s="53"/>
      <c r="H35" s="53"/>
      <c r="I35" s="53"/>
      <c r="J35" s="53"/>
      <c r="K35" s="169"/>
      <c r="L35" s="18"/>
      <c r="M35" s="169"/>
    </row>
    <row r="36" spans="1:24">
      <c r="A36" s="165"/>
      <c r="B36" s="167"/>
      <c r="C36" s="17"/>
      <c r="D36" s="25"/>
      <c r="E36" s="53" t="s">
        <v>807</v>
      </c>
      <c r="F36" s="53"/>
      <c r="G36" s="53"/>
      <c r="H36" s="53"/>
      <c r="I36" s="53"/>
      <c r="J36" s="53"/>
      <c r="K36" s="169"/>
      <c r="L36" s="18"/>
      <c r="M36" s="169"/>
    </row>
    <row r="37" spans="1:24">
      <c r="A37" s="165"/>
      <c r="B37" s="167"/>
      <c r="C37" s="17"/>
      <c r="D37" s="25"/>
      <c r="E37" s="53" t="s">
        <v>808</v>
      </c>
      <c r="F37" s="54"/>
      <c r="G37" s="54"/>
      <c r="H37" s="54"/>
      <c r="I37" s="53"/>
      <c r="J37" s="53"/>
      <c r="K37" s="169"/>
      <c r="L37" s="18"/>
      <c r="M37" s="169"/>
    </row>
    <row r="38" spans="1:24">
      <c r="A38" s="165"/>
      <c r="B38" s="167"/>
      <c r="C38" s="17"/>
      <c r="D38" s="25"/>
      <c r="E38" s="53"/>
      <c r="F38" s="54"/>
      <c r="G38" s="54"/>
      <c r="H38" s="54"/>
      <c r="I38" s="53"/>
      <c r="J38" s="53"/>
      <c r="K38" s="169"/>
      <c r="L38" s="18"/>
      <c r="M38" s="169"/>
    </row>
    <row r="39" spans="1:24">
      <c r="A39" s="165"/>
      <c r="B39" s="167"/>
      <c r="C39" s="17"/>
      <c r="D39" s="25"/>
      <c r="E39" s="10"/>
      <c r="F39" s="54"/>
      <c r="G39" s="54"/>
      <c r="H39" s="54"/>
      <c r="I39" s="53"/>
      <c r="J39" s="53"/>
      <c r="K39" s="169"/>
      <c r="L39" s="18"/>
      <c r="M39" s="169"/>
    </row>
    <row r="40" spans="1:24">
      <c r="A40" s="165"/>
      <c r="B40" s="167"/>
      <c r="C40" s="17"/>
      <c r="D40" s="25"/>
      <c r="E40" s="10"/>
      <c r="F40" s="54"/>
      <c r="G40" s="54"/>
      <c r="H40" s="54"/>
      <c r="I40" s="53"/>
      <c r="J40" s="53"/>
      <c r="K40" s="169"/>
      <c r="L40" s="18"/>
      <c r="M40" s="169"/>
    </row>
    <row r="41" spans="1:24">
      <c r="A41" s="165"/>
      <c r="B41" s="167"/>
      <c r="C41" s="17"/>
      <c r="D41" s="25"/>
      <c r="E41" s="10"/>
      <c r="F41" s="54"/>
      <c r="G41" s="54"/>
      <c r="H41" s="54"/>
      <c r="I41" s="53"/>
      <c r="J41" s="53"/>
      <c r="K41" s="169"/>
      <c r="L41" s="18"/>
      <c r="M41" s="169"/>
    </row>
    <row r="42" spans="1:24">
      <c r="A42" s="171" t="s">
        <v>12</v>
      </c>
      <c r="B42" s="167"/>
      <c r="C42" s="17"/>
      <c r="D42" s="25"/>
      <c r="E42" s="53"/>
      <c r="F42" s="54"/>
      <c r="G42" s="54"/>
      <c r="H42" s="54"/>
      <c r="I42" s="53"/>
      <c r="J42" s="53"/>
      <c r="K42" s="169"/>
      <c r="L42" s="18"/>
      <c r="M42" s="169"/>
    </row>
    <row r="43" spans="1:24">
      <c r="A43" s="171"/>
      <c r="B43" s="167"/>
      <c r="C43" s="17"/>
      <c r="D43" s="25"/>
      <c r="E43" s="53"/>
      <c r="F43" s="54"/>
      <c r="G43" s="54"/>
      <c r="H43" s="54"/>
      <c r="I43" s="53"/>
      <c r="J43" s="53"/>
      <c r="K43" s="169"/>
      <c r="L43" s="18"/>
      <c r="M43" s="169"/>
    </row>
    <row r="44" spans="1:24">
      <c r="A44" s="171"/>
      <c r="B44" s="167"/>
      <c r="C44" s="17"/>
      <c r="D44" s="25"/>
      <c r="E44" s="53"/>
      <c r="F44" s="54"/>
      <c r="G44" s="54"/>
      <c r="H44" s="54"/>
      <c r="I44" s="53"/>
      <c r="J44" s="53"/>
      <c r="K44" s="169"/>
      <c r="L44" s="18"/>
      <c r="M44" s="169"/>
    </row>
    <row r="45" spans="1:24">
      <c r="A45" s="171"/>
      <c r="B45" s="167"/>
      <c r="C45" s="17"/>
      <c r="D45" s="25"/>
      <c r="E45" s="53"/>
      <c r="F45" s="54"/>
      <c r="G45" s="54"/>
      <c r="H45" s="54"/>
      <c r="I45" s="53"/>
      <c r="J45" s="53"/>
      <c r="K45" s="169"/>
      <c r="L45" s="18"/>
      <c r="M45" s="169"/>
    </row>
    <row r="46" spans="1:24">
      <c r="A46" s="171"/>
      <c r="B46" s="167"/>
      <c r="C46" s="17"/>
      <c r="D46" s="25"/>
      <c r="E46" s="53"/>
      <c r="F46" s="54"/>
      <c r="G46" s="54"/>
      <c r="H46" s="54"/>
      <c r="I46" s="53"/>
      <c r="J46" s="53"/>
      <c r="K46" s="169"/>
      <c r="L46" s="18"/>
      <c r="M46" s="169"/>
    </row>
    <row r="47" spans="1:24">
      <c r="A47" s="171"/>
      <c r="B47" s="167"/>
      <c r="C47" s="17"/>
      <c r="D47" s="25"/>
      <c r="E47" s="53"/>
      <c r="F47" s="54"/>
      <c r="G47" s="54"/>
      <c r="H47" s="54"/>
      <c r="I47" s="53"/>
      <c r="J47" s="53"/>
      <c r="K47" s="169"/>
      <c r="L47" s="18"/>
      <c r="M47" s="169"/>
    </row>
    <row r="48" spans="1:24">
      <c r="A48" s="171"/>
      <c r="B48" s="167"/>
      <c r="C48" s="17"/>
      <c r="D48" s="25"/>
      <c r="E48" s="10"/>
      <c r="F48" s="54"/>
      <c r="G48" s="54"/>
      <c r="H48" s="54"/>
      <c r="I48" s="53"/>
      <c r="J48" s="53"/>
      <c r="K48" s="169"/>
      <c r="L48" s="18"/>
      <c r="M48" s="169"/>
    </row>
    <row r="49" spans="1:13">
      <c r="A49" s="171"/>
      <c r="B49" s="167"/>
      <c r="C49" s="17"/>
      <c r="D49" s="25"/>
      <c r="E49" s="10"/>
      <c r="F49" s="54"/>
      <c r="G49" s="54"/>
      <c r="H49" s="54"/>
      <c r="I49" s="53"/>
      <c r="J49" s="53"/>
      <c r="K49" s="169"/>
      <c r="L49" s="18"/>
      <c r="M49" s="169"/>
    </row>
    <row r="50" spans="1:13">
      <c r="A50" s="171"/>
      <c r="B50" s="167"/>
      <c r="C50" s="17"/>
      <c r="D50" s="25"/>
      <c r="E50" s="10"/>
      <c r="F50" s="54"/>
      <c r="G50" s="54"/>
      <c r="H50" s="54"/>
      <c r="I50" s="53"/>
      <c r="J50" s="53"/>
      <c r="K50" s="169"/>
      <c r="L50" s="18"/>
      <c r="M50" s="169"/>
    </row>
    <row r="51" spans="1:13">
      <c r="A51" s="171"/>
      <c r="B51" s="167"/>
      <c r="C51" s="17"/>
      <c r="D51" s="25"/>
      <c r="E51" s="10"/>
      <c r="F51" s="54"/>
      <c r="G51" s="54"/>
      <c r="H51" s="54"/>
      <c r="I51" s="53"/>
      <c r="J51" s="53"/>
      <c r="K51" s="169"/>
      <c r="L51" s="18"/>
      <c r="M51" s="169"/>
    </row>
    <row r="52" spans="1:13">
      <c r="A52" s="171"/>
      <c r="B52" s="167"/>
      <c r="C52" s="17"/>
      <c r="D52" s="25"/>
      <c r="E52" s="10"/>
      <c r="F52" s="54"/>
      <c r="G52" s="54"/>
      <c r="H52" s="54"/>
      <c r="I52" s="53"/>
      <c r="J52" s="53"/>
      <c r="K52" s="169"/>
      <c r="L52" s="18"/>
      <c r="M52" s="169"/>
    </row>
    <row r="53" spans="1:13">
      <c r="A53" s="171"/>
      <c r="B53" s="167"/>
      <c r="C53" s="17"/>
      <c r="D53" s="25"/>
      <c r="E53" s="10"/>
      <c r="F53" s="54"/>
      <c r="G53" s="54"/>
      <c r="H53" s="54"/>
      <c r="I53" s="53"/>
      <c r="J53" s="53"/>
      <c r="K53" s="169"/>
      <c r="L53" s="18"/>
      <c r="M53" s="169"/>
    </row>
    <row r="54" spans="1:13">
      <c r="A54" s="174"/>
      <c r="B54" s="175"/>
      <c r="C54" s="19"/>
      <c r="D54" s="27"/>
      <c r="E54" s="37"/>
      <c r="F54" s="57"/>
      <c r="G54" s="57"/>
      <c r="H54" s="57"/>
      <c r="I54" s="57"/>
      <c r="J54" s="57"/>
      <c r="K54" s="170"/>
      <c r="L54" s="50"/>
      <c r="M54" s="170"/>
    </row>
    <row r="55" spans="1:13">
      <c r="K55" s="33"/>
      <c r="L55" s="33"/>
    </row>
    <row r="56" spans="1:13">
      <c r="K56" s="33"/>
      <c r="L56" s="33"/>
    </row>
    <row r="57" spans="1:13">
      <c r="K57" s="33"/>
      <c r="L57" s="33"/>
    </row>
    <row r="58" spans="1:13">
      <c r="K58" s="33"/>
      <c r="L58" s="33"/>
    </row>
    <row r="59" spans="1:13">
      <c r="K59" s="33"/>
      <c r="L59" s="33"/>
    </row>
    <row r="60" spans="1:13">
      <c r="K60" s="33"/>
      <c r="L60" s="33"/>
    </row>
    <row r="61" spans="1:13">
      <c r="K61" s="33"/>
      <c r="L61" s="33"/>
    </row>
    <row r="62" spans="1:13">
      <c r="K62" s="33"/>
      <c r="L62" s="33"/>
    </row>
    <row r="63" spans="1:13">
      <c r="K63" s="33"/>
      <c r="L63" s="33"/>
    </row>
    <row r="64" spans="1:13">
      <c r="K64" s="33"/>
      <c r="L64" s="33"/>
    </row>
    <row r="65" spans="4:91">
      <c r="K65" s="33"/>
      <c r="L65" s="33"/>
    </row>
    <row r="66" spans="4:91">
      <c r="K66" s="33"/>
      <c r="L66" s="33"/>
    </row>
    <row r="67" spans="4:91">
      <c r="K67" s="33"/>
      <c r="L67" s="33"/>
    </row>
    <row r="68" spans="4:91">
      <c r="K68" s="33"/>
      <c r="L68" s="33"/>
    </row>
    <row r="69" spans="4:91" s="11" customFormat="1">
      <c r="D69" s="23"/>
      <c r="K69" s="33"/>
      <c r="L69" s="33"/>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sheetData>
  <mergeCells count="21">
    <mergeCell ref="A32:A41"/>
    <mergeCell ref="B32:B54"/>
    <mergeCell ref="K32:K35"/>
    <mergeCell ref="M32:M35"/>
    <mergeCell ref="K36:K54"/>
    <mergeCell ref="M36:M54"/>
    <mergeCell ref="A42:A54"/>
    <mergeCell ref="K4:K7"/>
    <mergeCell ref="M4:M7"/>
    <mergeCell ref="D6:I6"/>
    <mergeCell ref="D7:I8"/>
    <mergeCell ref="K9:K28"/>
    <mergeCell ref="M9:M28"/>
    <mergeCell ref="D10:I11"/>
    <mergeCell ref="C3:F3"/>
    <mergeCell ref="G3:H3"/>
    <mergeCell ref="C31:F31"/>
    <mergeCell ref="G31:H31"/>
    <mergeCell ref="A4:A15"/>
    <mergeCell ref="B4:B28"/>
    <mergeCell ref="A16:A28"/>
  </mergeCells>
  <phoneticPr fontId="2"/>
  <dataValidations count="2">
    <dataValidation type="list" allowBlank="1" showInputMessage="1" showErrorMessage="1" sqref="L9 L4">
      <formula1>"・,〇"</formula1>
    </dataValidation>
    <dataValidation type="list" allowBlank="1" showInputMessage="1" showErrorMessage="1" sqref="C6:C7 C9:C10 C12:C26">
      <formula1>"・,〇,×"</formula1>
    </dataValidation>
  </dataValidations>
  <pageMargins left="0.7" right="0.7" top="0.75" bottom="0.75" header="0.3" footer="0.3"/>
  <pageSetup paperSize="9" orientation="landscape" r:id="rId1"/>
  <rowBreaks count="1" manualBreakCount="1">
    <brk id="28" max="12"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5"/>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114</v>
      </c>
      <c r="C1" s="33"/>
      <c r="D1" s="41"/>
      <c r="K1" s="33"/>
      <c r="L1" s="33"/>
      <c r="M1" s="16"/>
    </row>
    <row r="2" spans="1:22" ht="19.5">
      <c r="A2" s="11" t="s">
        <v>1</v>
      </c>
      <c r="C2" s="33"/>
      <c r="D2" s="41"/>
      <c r="G2" s="4" t="s">
        <v>16</v>
      </c>
      <c r="K2" s="33"/>
      <c r="L2" s="33"/>
      <c r="M2" s="113" t="s">
        <v>809</v>
      </c>
      <c r="O2" s="59"/>
      <c r="P2" s="60" t="s">
        <v>334</v>
      </c>
      <c r="Q2" s="60" t="s">
        <v>335</v>
      </c>
      <c r="R2" s="60" t="s">
        <v>336</v>
      </c>
      <c r="S2" s="60" t="s">
        <v>337</v>
      </c>
      <c r="T2" s="60" t="s">
        <v>338</v>
      </c>
      <c r="U2" s="60" t="s">
        <v>339</v>
      </c>
      <c r="V2" s="60" t="s">
        <v>340</v>
      </c>
    </row>
    <row r="3" spans="1:22" ht="18.75" customHeight="1">
      <c r="A3" s="6" t="s">
        <v>2</v>
      </c>
      <c r="B3" s="6" t="s">
        <v>3</v>
      </c>
      <c r="C3" s="157" t="s">
        <v>4</v>
      </c>
      <c r="D3" s="158"/>
      <c r="E3" s="158"/>
      <c r="F3" s="159"/>
      <c r="G3" s="160" t="s">
        <v>6</v>
      </c>
      <c r="H3" s="161"/>
      <c r="I3" s="6" t="s">
        <v>8</v>
      </c>
      <c r="J3" s="110"/>
      <c r="K3" s="111" t="s">
        <v>9</v>
      </c>
      <c r="L3" s="48"/>
      <c r="M3" s="47" t="s">
        <v>10</v>
      </c>
      <c r="O3" s="62" t="str">
        <f>IF(OR(L4="〇",L9="〇"),"e",IF(OR(J4="〇",J9="〇"),"d",X19))</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113</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ht="13.5" customHeight="1">
      <c r="A6" s="165"/>
      <c r="B6" s="167"/>
      <c r="C6" s="28" t="s">
        <v>130</v>
      </c>
      <c r="D6" s="25" t="s">
        <v>632</v>
      </c>
      <c r="E6" s="44"/>
      <c r="F6" s="13"/>
      <c r="G6" s="13"/>
      <c r="H6" s="13"/>
      <c r="I6" s="29"/>
      <c r="J6" s="109"/>
      <c r="K6" s="169"/>
      <c r="L6" s="17"/>
      <c r="M6" s="169"/>
    </row>
    <row r="7" spans="1:22" ht="13.5" customHeight="1">
      <c r="A7" s="165"/>
      <c r="B7" s="167"/>
      <c r="C7" s="28" t="s">
        <v>130</v>
      </c>
      <c r="D7" s="162" t="s">
        <v>633</v>
      </c>
      <c r="E7" s="162"/>
      <c r="F7" s="162"/>
      <c r="G7" s="162"/>
      <c r="H7" s="162"/>
      <c r="I7" s="162"/>
      <c r="J7" s="109"/>
      <c r="K7" s="169"/>
      <c r="L7" s="49"/>
      <c r="M7" s="169"/>
    </row>
    <row r="8" spans="1:22" ht="13.5" customHeight="1">
      <c r="A8" s="165"/>
      <c r="B8" s="167"/>
      <c r="C8" s="17"/>
      <c r="D8" s="162"/>
      <c r="E8" s="162"/>
      <c r="F8" s="162"/>
      <c r="G8" s="162"/>
      <c r="H8" s="162"/>
      <c r="I8" s="162"/>
      <c r="J8" s="109"/>
      <c r="K8" s="107"/>
      <c r="L8" s="20"/>
      <c r="M8" s="76"/>
    </row>
    <row r="9" spans="1:22" ht="13.5" customHeight="1">
      <c r="A9" s="165"/>
      <c r="B9" s="167"/>
      <c r="C9" s="28" t="s">
        <v>130</v>
      </c>
      <c r="D9" s="25" t="s">
        <v>634</v>
      </c>
      <c r="E9" s="53"/>
      <c r="F9" s="54"/>
      <c r="G9" s="54"/>
      <c r="H9" s="54"/>
      <c r="I9" s="53"/>
      <c r="J9" s="109"/>
      <c r="K9" s="169"/>
      <c r="L9" s="35" t="s">
        <v>130</v>
      </c>
      <c r="M9" s="169" t="s">
        <v>132</v>
      </c>
    </row>
    <row r="10" spans="1:22" ht="13.5" customHeight="1">
      <c r="A10" s="165"/>
      <c r="B10" s="167"/>
      <c r="C10" s="28" t="s">
        <v>130</v>
      </c>
      <c r="D10" s="25" t="s">
        <v>635</v>
      </c>
      <c r="E10" s="53"/>
      <c r="F10" s="54"/>
      <c r="G10" s="54"/>
      <c r="H10" s="54"/>
      <c r="I10" s="53"/>
      <c r="J10" s="109"/>
      <c r="K10" s="169"/>
      <c r="L10" s="78"/>
      <c r="M10" s="169"/>
    </row>
    <row r="11" spans="1:22" ht="13.5" customHeight="1">
      <c r="A11" s="165"/>
      <c r="B11" s="167"/>
      <c r="C11" s="28" t="s">
        <v>130</v>
      </c>
      <c r="D11" s="25" t="s">
        <v>636</v>
      </c>
      <c r="E11" s="53"/>
      <c r="F11" s="54"/>
      <c r="G11" s="54"/>
      <c r="H11" s="54"/>
      <c r="I11" s="53"/>
      <c r="J11" s="109"/>
      <c r="K11" s="169"/>
      <c r="L11" s="78"/>
      <c r="M11" s="169"/>
    </row>
    <row r="12" spans="1:22" ht="13.5" customHeight="1">
      <c r="A12" s="165"/>
      <c r="B12" s="167"/>
      <c r="C12" s="28" t="s">
        <v>130</v>
      </c>
      <c r="D12" s="25" t="s">
        <v>637</v>
      </c>
      <c r="E12" s="53"/>
      <c r="F12" s="54"/>
      <c r="G12" s="54"/>
      <c r="H12" s="54"/>
      <c r="I12" s="53"/>
      <c r="J12" s="109"/>
      <c r="K12" s="169"/>
      <c r="L12" s="78"/>
      <c r="M12" s="169"/>
    </row>
    <row r="13" spans="1:22" ht="13.5" customHeight="1">
      <c r="A13" s="165"/>
      <c r="B13" s="167"/>
      <c r="C13" s="28" t="s">
        <v>130</v>
      </c>
      <c r="D13" s="25" t="s">
        <v>638</v>
      </c>
      <c r="E13" s="53"/>
      <c r="F13" s="54"/>
      <c r="G13" s="54"/>
      <c r="H13" s="54"/>
      <c r="I13" s="53"/>
      <c r="J13" s="109"/>
      <c r="K13" s="169"/>
      <c r="L13" s="78"/>
      <c r="M13" s="169"/>
    </row>
    <row r="14" spans="1:22" ht="13.5" customHeight="1">
      <c r="A14" s="165"/>
      <c r="B14" s="167"/>
      <c r="C14" s="28" t="s">
        <v>130</v>
      </c>
      <c r="D14" s="25" t="s">
        <v>639</v>
      </c>
      <c r="E14" s="53"/>
      <c r="F14" s="54"/>
      <c r="G14" s="54"/>
      <c r="H14" s="54"/>
      <c r="I14" s="53"/>
      <c r="J14" s="109"/>
      <c r="K14" s="169"/>
      <c r="L14" s="78"/>
      <c r="M14" s="169"/>
    </row>
    <row r="15" spans="1:22" ht="13.5" customHeight="1">
      <c r="A15" s="74"/>
      <c r="B15" s="167"/>
      <c r="C15" s="28" t="s">
        <v>130</v>
      </c>
      <c r="D15" s="25" t="s">
        <v>640</v>
      </c>
      <c r="E15" s="53"/>
      <c r="F15" s="54"/>
      <c r="G15" s="54"/>
      <c r="H15" s="54"/>
      <c r="I15" s="53"/>
      <c r="J15" s="109"/>
      <c r="K15" s="169"/>
      <c r="L15" s="78"/>
      <c r="M15" s="169"/>
    </row>
    <row r="16" spans="1:22" ht="13.5" customHeight="1">
      <c r="A16" s="74"/>
      <c r="B16" s="167"/>
      <c r="C16" s="28" t="s">
        <v>130</v>
      </c>
      <c r="D16" s="25" t="s">
        <v>641</v>
      </c>
      <c r="E16" s="53"/>
      <c r="F16" s="54"/>
      <c r="G16" s="54"/>
      <c r="H16" s="54"/>
      <c r="I16" s="53"/>
      <c r="J16" s="109"/>
      <c r="K16" s="169"/>
      <c r="L16" s="78"/>
      <c r="M16" s="169"/>
    </row>
    <row r="17" spans="1:24" ht="13.5" customHeight="1">
      <c r="A17" s="171" t="s">
        <v>12</v>
      </c>
      <c r="B17" s="167"/>
      <c r="C17" s="28" t="s">
        <v>130</v>
      </c>
      <c r="D17" s="59" t="s">
        <v>642</v>
      </c>
      <c r="E17" s="53"/>
      <c r="F17" s="54"/>
      <c r="G17" s="54"/>
      <c r="H17" s="54"/>
      <c r="I17" s="53"/>
      <c r="J17" s="109"/>
      <c r="K17" s="169"/>
      <c r="L17" s="78"/>
      <c r="M17" s="169"/>
    </row>
    <row r="18" spans="1:24">
      <c r="A18" s="171"/>
      <c r="B18" s="167"/>
      <c r="C18" s="17"/>
      <c r="D18" s="25"/>
      <c r="E18" s="10"/>
      <c r="F18" s="54"/>
      <c r="G18" s="54"/>
      <c r="H18" s="54"/>
      <c r="I18" s="53"/>
      <c r="J18" s="53"/>
      <c r="K18" s="169"/>
      <c r="L18" s="53"/>
      <c r="M18" s="169"/>
      <c r="O18" s="59"/>
      <c r="P18" s="59"/>
      <c r="Q18" s="59"/>
      <c r="R18" s="59"/>
      <c r="S18" s="59"/>
      <c r="T18" s="59"/>
      <c r="U18" s="59"/>
      <c r="V18" s="59"/>
      <c r="W18" s="60" t="s">
        <v>329</v>
      </c>
      <c r="X18" s="59"/>
    </row>
    <row r="19" spans="1:24">
      <c r="A19" s="171"/>
      <c r="B19" s="167"/>
      <c r="C19" s="17"/>
      <c r="D19" s="25"/>
      <c r="E19" s="53" t="str">
        <f>"評価値＝(　"&amp;TEXT(P19+R19*0.5,"0.0")&amp;"　)評価数／(　"&amp;TEXT(P19+R19+T19,"0.0")&amp;"　)対象評価項目数＝（　"&amp;TEXT(W19,0)&amp;"　）％"</f>
        <v>評価値＝(　0.0　)評価数／(　0.0　)対象評価項目数＝（　0　）％</v>
      </c>
      <c r="F19" s="54"/>
      <c r="G19" s="54"/>
      <c r="H19" s="54"/>
      <c r="I19" s="53"/>
      <c r="J19" s="53"/>
      <c r="K19" s="169"/>
      <c r="L19" s="53"/>
      <c r="M19" s="169"/>
      <c r="O19" s="59" t="s">
        <v>330</v>
      </c>
      <c r="P19" s="60">
        <f>COUNTIF($C6:$C17,"〇")</f>
        <v>0</v>
      </c>
      <c r="Q19" s="59" t="s">
        <v>331</v>
      </c>
      <c r="R19" s="60">
        <f>COUNTIF($C6:$C17,"△")</f>
        <v>0</v>
      </c>
      <c r="S19" s="59" t="s">
        <v>332</v>
      </c>
      <c r="T19" s="60">
        <f>COUNTIF($C6:$C17,"×")</f>
        <v>0</v>
      </c>
      <c r="U19" s="59" t="s">
        <v>333</v>
      </c>
      <c r="V19" s="61">
        <f>IF(P19+R19+T19=0,0,ROUND((P19+R19*0.5)/(P19+R19+T19),3))</f>
        <v>0</v>
      </c>
      <c r="W19" s="59">
        <f>IF(V19="","",ROUND(V19*100,1))</f>
        <v>0</v>
      </c>
      <c r="X19" s="62" t="str">
        <f>IF(W19&lt;60,"d",IF(W19&lt;80,"c",IF(W19&lt;90,"b","a")))</f>
        <v>d</v>
      </c>
    </row>
    <row r="20" spans="1:24">
      <c r="A20" s="171"/>
      <c r="B20" s="167"/>
      <c r="C20" s="17"/>
      <c r="D20" s="25"/>
      <c r="E20" s="53" t="s">
        <v>805</v>
      </c>
      <c r="F20" s="54"/>
      <c r="G20" s="54"/>
      <c r="H20" s="54"/>
      <c r="I20" s="53"/>
      <c r="J20" s="53"/>
      <c r="K20" s="169"/>
      <c r="L20" s="53"/>
      <c r="M20" s="169"/>
    </row>
    <row r="21" spans="1:24">
      <c r="A21" s="171"/>
      <c r="B21" s="167"/>
      <c r="C21" s="17"/>
      <c r="D21" s="25"/>
      <c r="E21" s="53" t="s">
        <v>806</v>
      </c>
      <c r="F21" s="54"/>
      <c r="G21" s="54"/>
      <c r="H21" s="54"/>
      <c r="I21" s="53"/>
      <c r="J21" s="53"/>
      <c r="K21" s="169"/>
      <c r="L21" s="53"/>
      <c r="M21" s="169"/>
    </row>
    <row r="22" spans="1:24">
      <c r="A22" s="171"/>
      <c r="B22" s="167"/>
      <c r="C22" s="17"/>
      <c r="D22" s="25"/>
      <c r="E22" s="53" t="s">
        <v>807</v>
      </c>
      <c r="F22" s="54"/>
      <c r="G22" s="54"/>
      <c r="H22" s="54"/>
      <c r="I22" s="53"/>
      <c r="J22" s="53"/>
      <c r="K22" s="169"/>
      <c r="L22" s="53"/>
      <c r="M22" s="169"/>
    </row>
    <row r="23" spans="1:24">
      <c r="A23" s="171"/>
      <c r="B23" s="167"/>
      <c r="C23" s="17"/>
      <c r="D23" s="25"/>
      <c r="E23" s="53" t="s">
        <v>808</v>
      </c>
      <c r="F23" s="54"/>
      <c r="G23" s="54"/>
      <c r="H23" s="54"/>
      <c r="I23" s="53"/>
      <c r="J23" s="53"/>
      <c r="K23" s="169"/>
      <c r="L23" s="53"/>
      <c r="M23" s="169"/>
    </row>
    <row r="24" spans="1:24">
      <c r="A24" s="171"/>
      <c r="B24" s="167"/>
      <c r="C24" s="17"/>
      <c r="D24" s="25"/>
      <c r="E24" s="53"/>
      <c r="F24" s="54"/>
      <c r="G24" s="54"/>
      <c r="H24" s="54"/>
      <c r="I24" s="53"/>
      <c r="J24" s="53"/>
      <c r="K24" s="169"/>
      <c r="L24" s="53"/>
      <c r="M24" s="169"/>
    </row>
    <row r="25" spans="1:24">
      <c r="A25" s="171"/>
      <c r="B25" s="167"/>
      <c r="C25" s="17"/>
      <c r="D25" s="25"/>
      <c r="E25" s="53"/>
      <c r="F25" s="54"/>
      <c r="G25" s="54"/>
      <c r="H25" s="54"/>
      <c r="I25" s="53"/>
      <c r="J25" s="53"/>
      <c r="K25" s="169"/>
      <c r="L25" s="53"/>
      <c r="M25" s="169"/>
    </row>
    <row r="26" spans="1:24">
      <c r="A26" s="171"/>
      <c r="B26" s="167"/>
      <c r="C26" s="17"/>
      <c r="D26" s="25"/>
      <c r="E26" s="53"/>
      <c r="F26" s="54"/>
      <c r="G26" s="54"/>
      <c r="H26" s="54"/>
      <c r="I26" s="53"/>
      <c r="J26" s="53"/>
      <c r="K26" s="169"/>
      <c r="L26" s="53"/>
      <c r="M26" s="169"/>
    </row>
    <row r="27" spans="1:24">
      <c r="A27" s="171"/>
      <c r="B27" s="167"/>
      <c r="C27" s="17"/>
      <c r="D27" s="25"/>
      <c r="E27" s="53"/>
      <c r="F27" s="54"/>
      <c r="G27" s="54"/>
      <c r="H27" s="54"/>
      <c r="I27" s="53"/>
      <c r="J27" s="53"/>
      <c r="K27" s="169"/>
      <c r="L27" s="53"/>
      <c r="M27" s="169"/>
    </row>
    <row r="28" spans="1:24">
      <c r="A28" s="171"/>
      <c r="B28" s="167"/>
      <c r="C28" s="17"/>
      <c r="D28" s="25"/>
      <c r="E28" s="53"/>
      <c r="F28" s="54"/>
      <c r="G28" s="54"/>
      <c r="H28" s="54"/>
      <c r="I28" s="53"/>
      <c r="J28" s="53"/>
      <c r="K28" s="169"/>
      <c r="L28" s="53"/>
      <c r="M28" s="169"/>
    </row>
    <row r="29" spans="1:24">
      <c r="A29" s="174"/>
      <c r="B29" s="175"/>
      <c r="C29" s="19"/>
      <c r="D29" s="27"/>
      <c r="E29" s="37"/>
      <c r="F29" s="57"/>
      <c r="G29" s="57"/>
      <c r="H29" s="57"/>
      <c r="I29" s="57"/>
      <c r="J29" s="57"/>
      <c r="K29" s="170"/>
      <c r="L29" s="57"/>
      <c r="M29" s="170"/>
    </row>
    <row r="30" spans="1:24">
      <c r="C30" s="33"/>
      <c r="D30" s="41"/>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c r="K43" s="33"/>
      <c r="L43" s="33"/>
    </row>
    <row r="44" spans="4:91">
      <c r="K44" s="33"/>
      <c r="L44" s="33"/>
    </row>
    <row r="45" spans="4:91" s="11" customFormat="1">
      <c r="D45" s="23"/>
      <c r="K45" s="33"/>
      <c r="L45" s="33"/>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row>
  </sheetData>
  <mergeCells count="10">
    <mergeCell ref="M4:M7"/>
    <mergeCell ref="D7:I8"/>
    <mergeCell ref="K9:K29"/>
    <mergeCell ref="M9:M29"/>
    <mergeCell ref="A17:A29"/>
    <mergeCell ref="C3:F3"/>
    <mergeCell ref="G3:H3"/>
    <mergeCell ref="A4:A14"/>
    <mergeCell ref="B4:B29"/>
    <mergeCell ref="K4:K7"/>
  </mergeCells>
  <phoneticPr fontId="2"/>
  <dataValidations count="2">
    <dataValidation type="list" allowBlank="1" showInputMessage="1" showErrorMessage="1" sqref="C6:C7 C9:C17">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4"/>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4">
      <c r="A1" s="11" t="s">
        <v>115</v>
      </c>
      <c r="C1" s="33"/>
      <c r="D1" s="41"/>
      <c r="K1" s="33"/>
      <c r="L1" s="33"/>
      <c r="M1" s="16"/>
    </row>
    <row r="2" spans="1:24" ht="19.5">
      <c r="A2" s="11" t="s">
        <v>1</v>
      </c>
      <c r="C2" s="33"/>
      <c r="D2" s="41"/>
      <c r="G2" s="4" t="s">
        <v>16</v>
      </c>
      <c r="K2" s="33"/>
      <c r="L2" s="33"/>
      <c r="M2" s="113" t="s">
        <v>809</v>
      </c>
      <c r="O2" s="59"/>
      <c r="P2" s="60" t="s">
        <v>334</v>
      </c>
      <c r="Q2" s="60" t="s">
        <v>335</v>
      </c>
      <c r="R2" s="60" t="s">
        <v>336</v>
      </c>
      <c r="S2" s="60" t="s">
        <v>337</v>
      </c>
      <c r="T2" s="60" t="s">
        <v>338</v>
      </c>
      <c r="U2" s="60" t="s">
        <v>339</v>
      </c>
      <c r="V2" s="60" t="s">
        <v>340</v>
      </c>
    </row>
    <row r="3" spans="1:24" ht="18.75" customHeight="1">
      <c r="A3" s="6" t="s">
        <v>2</v>
      </c>
      <c r="B3" s="6" t="s">
        <v>3</v>
      </c>
      <c r="C3" s="157" t="s">
        <v>4</v>
      </c>
      <c r="D3" s="158"/>
      <c r="E3" s="158"/>
      <c r="F3" s="159"/>
      <c r="G3" s="160" t="s">
        <v>6</v>
      </c>
      <c r="H3" s="161"/>
      <c r="I3" s="6" t="s">
        <v>8</v>
      </c>
      <c r="J3" s="71"/>
      <c r="K3" s="73" t="s">
        <v>9</v>
      </c>
      <c r="L3" s="71"/>
      <c r="M3" s="73" t="s">
        <v>10</v>
      </c>
      <c r="O3" s="62" t="str">
        <f>IF(OR(L4="〇",L8="〇"),"e",IF(OR(J4="〇",J8="〇"),"d",X17))</f>
        <v>d</v>
      </c>
      <c r="P3" s="62" t="str">
        <f t="shared" ref="P3:V3" si="0">IF($O$3=P2,"〇","")</f>
        <v/>
      </c>
      <c r="Q3" s="62" t="str">
        <f t="shared" si="0"/>
        <v/>
      </c>
      <c r="R3" s="62" t="str">
        <f t="shared" si="0"/>
        <v/>
      </c>
      <c r="S3" s="62" t="str">
        <f t="shared" si="0"/>
        <v/>
      </c>
      <c r="T3" s="62" t="str">
        <f t="shared" si="0"/>
        <v/>
      </c>
      <c r="U3" s="62" t="str">
        <f t="shared" si="0"/>
        <v>〇</v>
      </c>
      <c r="V3" s="62" t="str">
        <f t="shared" si="0"/>
        <v/>
      </c>
    </row>
    <row r="4" spans="1:24" ht="18.75" customHeight="1">
      <c r="A4" s="164" t="s">
        <v>11</v>
      </c>
      <c r="B4" s="166" t="s">
        <v>116</v>
      </c>
      <c r="C4" s="22"/>
      <c r="D4" s="42"/>
      <c r="E4" s="9" t="s">
        <v>90</v>
      </c>
      <c r="F4" s="9"/>
      <c r="G4" s="9"/>
      <c r="H4" s="9"/>
      <c r="I4" s="9"/>
      <c r="J4" s="116"/>
      <c r="K4" s="168"/>
      <c r="L4" s="35" t="s">
        <v>130</v>
      </c>
      <c r="M4" s="168" t="s">
        <v>131</v>
      </c>
    </row>
    <row r="5" spans="1:24">
      <c r="A5" s="165"/>
      <c r="B5" s="167"/>
      <c r="C5" s="17"/>
      <c r="D5" s="25"/>
      <c r="E5" s="53" t="s">
        <v>14</v>
      </c>
      <c r="F5" s="10"/>
      <c r="G5" s="10"/>
      <c r="H5" s="10"/>
      <c r="I5" s="10"/>
      <c r="J5" s="109"/>
      <c r="K5" s="169"/>
      <c r="L5" s="12"/>
      <c r="M5" s="169"/>
    </row>
    <row r="6" spans="1:24" ht="12.75" customHeight="1">
      <c r="A6" s="165"/>
      <c r="B6" s="167"/>
      <c r="C6" s="28" t="s">
        <v>130</v>
      </c>
      <c r="D6" s="25" t="s">
        <v>643</v>
      </c>
      <c r="E6" s="44"/>
      <c r="F6" s="13"/>
      <c r="G6" s="13"/>
      <c r="H6" s="13"/>
      <c r="I6" s="29"/>
      <c r="J6" s="109"/>
      <c r="K6" s="169"/>
      <c r="L6" s="17"/>
      <c r="M6" s="169"/>
    </row>
    <row r="7" spans="1:24" ht="12.75" customHeight="1">
      <c r="A7" s="165"/>
      <c r="B7" s="167"/>
      <c r="C7" s="28" t="s">
        <v>130</v>
      </c>
      <c r="D7" s="25" t="s">
        <v>644</v>
      </c>
      <c r="E7" s="53"/>
      <c r="F7" s="54"/>
      <c r="G7" s="54"/>
      <c r="H7" s="54"/>
      <c r="I7" s="53"/>
      <c r="J7" s="109"/>
      <c r="K7" s="169"/>
      <c r="L7" s="20"/>
      <c r="M7" s="170"/>
    </row>
    <row r="8" spans="1:24" ht="12.75" customHeight="1">
      <c r="A8" s="165"/>
      <c r="B8" s="167"/>
      <c r="C8" s="28" t="s">
        <v>130</v>
      </c>
      <c r="D8" s="25" t="s">
        <v>645</v>
      </c>
      <c r="E8" s="53"/>
      <c r="F8" s="54"/>
      <c r="G8" s="54"/>
      <c r="H8" s="54"/>
      <c r="I8" s="53"/>
      <c r="J8" s="109"/>
      <c r="K8" s="169"/>
      <c r="L8" s="35" t="s">
        <v>130</v>
      </c>
      <c r="M8" s="169" t="s">
        <v>132</v>
      </c>
    </row>
    <row r="9" spans="1:24" ht="12.75" customHeight="1">
      <c r="A9" s="165"/>
      <c r="B9" s="167"/>
      <c r="C9" s="28" t="s">
        <v>130</v>
      </c>
      <c r="D9" s="25" t="s">
        <v>646</v>
      </c>
      <c r="E9" s="53"/>
      <c r="F9" s="54"/>
      <c r="G9" s="54"/>
      <c r="H9" s="54"/>
      <c r="I9" s="53"/>
      <c r="J9" s="109"/>
      <c r="K9" s="169"/>
      <c r="L9" s="78"/>
      <c r="M9" s="169"/>
    </row>
    <row r="10" spans="1:24" ht="12.75" customHeight="1">
      <c r="A10" s="165"/>
      <c r="B10" s="167"/>
      <c r="C10" s="28" t="s">
        <v>130</v>
      </c>
      <c r="D10" s="25" t="s">
        <v>647</v>
      </c>
      <c r="E10" s="53"/>
      <c r="F10" s="54"/>
      <c r="G10" s="54"/>
      <c r="H10" s="54"/>
      <c r="I10" s="53"/>
      <c r="J10" s="109"/>
      <c r="K10" s="169"/>
      <c r="L10" s="78"/>
      <c r="M10" s="169"/>
    </row>
    <row r="11" spans="1:24" ht="12.75" customHeight="1">
      <c r="A11" s="165"/>
      <c r="B11" s="167"/>
      <c r="C11" s="28" t="s">
        <v>130</v>
      </c>
      <c r="D11" s="25" t="s">
        <v>648</v>
      </c>
      <c r="E11" s="53"/>
      <c r="F11" s="54"/>
      <c r="G11" s="54"/>
      <c r="H11" s="54"/>
      <c r="I11" s="53"/>
      <c r="J11" s="109"/>
      <c r="K11" s="169"/>
      <c r="L11" s="78"/>
      <c r="M11" s="169"/>
    </row>
    <row r="12" spans="1:24" ht="12.75" customHeight="1">
      <c r="A12" s="165"/>
      <c r="B12" s="167"/>
      <c r="C12" s="28" t="s">
        <v>130</v>
      </c>
      <c r="D12" s="25" t="s">
        <v>649</v>
      </c>
      <c r="E12" s="53"/>
      <c r="F12" s="54"/>
      <c r="G12" s="54"/>
      <c r="H12" s="54"/>
      <c r="I12" s="53"/>
      <c r="J12" s="109"/>
      <c r="K12" s="169"/>
      <c r="L12" s="78"/>
      <c r="M12" s="169"/>
    </row>
    <row r="13" spans="1:24" ht="12.75" customHeight="1">
      <c r="A13" s="165"/>
      <c r="B13" s="167"/>
      <c r="C13" s="28" t="s">
        <v>130</v>
      </c>
      <c r="D13" s="162" t="s">
        <v>650</v>
      </c>
      <c r="E13" s="162"/>
      <c r="F13" s="162"/>
      <c r="G13" s="162"/>
      <c r="H13" s="162"/>
      <c r="I13" s="162"/>
      <c r="J13" s="109"/>
      <c r="K13" s="169"/>
      <c r="L13" s="78"/>
      <c r="M13" s="169"/>
    </row>
    <row r="14" spans="1:24" ht="12.75" customHeight="1">
      <c r="A14" s="165"/>
      <c r="B14" s="167"/>
      <c r="C14" s="17"/>
      <c r="D14" s="162"/>
      <c r="E14" s="162"/>
      <c r="F14" s="162"/>
      <c r="G14" s="162"/>
      <c r="H14" s="162"/>
      <c r="I14" s="162"/>
      <c r="J14" s="109"/>
      <c r="K14" s="169"/>
      <c r="L14" s="78"/>
      <c r="M14" s="169"/>
    </row>
    <row r="15" spans="1:24" ht="12.75" customHeight="1">
      <c r="A15" s="165"/>
      <c r="B15" s="167"/>
      <c r="C15" s="28" t="s">
        <v>130</v>
      </c>
      <c r="D15" s="25" t="s">
        <v>651</v>
      </c>
      <c r="E15" s="53"/>
      <c r="F15" s="54"/>
      <c r="G15" s="54"/>
      <c r="H15" s="54"/>
      <c r="I15" s="53"/>
      <c r="J15" s="109"/>
      <c r="K15" s="169"/>
      <c r="L15" s="78"/>
      <c r="M15" s="169"/>
    </row>
    <row r="16" spans="1:24">
      <c r="A16" s="171" t="s">
        <v>12</v>
      </c>
      <c r="B16" s="167"/>
      <c r="C16" s="17"/>
      <c r="D16" s="25"/>
      <c r="E16" s="10"/>
      <c r="F16" s="77"/>
      <c r="G16" s="77"/>
      <c r="H16" s="77"/>
      <c r="I16" s="109"/>
      <c r="J16" s="109"/>
      <c r="K16" s="169"/>
      <c r="L16" s="78"/>
      <c r="M16" s="169"/>
      <c r="O16" s="59"/>
      <c r="P16" s="59"/>
      <c r="Q16" s="59"/>
      <c r="R16" s="59"/>
      <c r="S16" s="59"/>
      <c r="T16" s="59"/>
      <c r="U16" s="59"/>
      <c r="V16" s="59"/>
      <c r="W16" s="60" t="s">
        <v>329</v>
      </c>
      <c r="X16" s="59"/>
    </row>
    <row r="17" spans="1:24">
      <c r="A17" s="171"/>
      <c r="B17" s="167"/>
      <c r="C17" s="17"/>
      <c r="D17" s="25"/>
      <c r="E17" s="53" t="str">
        <f>"評価値＝(　"&amp;TEXT(P17+R17*0.5,"0.0")&amp;"　)評価数／(　"&amp;TEXT(P17+R17+T17,"0.0")&amp;"　)対象評価項目数＝（　"&amp;TEXT(W17,0)&amp;"　）％"</f>
        <v>評価値＝(　0.0　)評価数／(　0.0　)対象評価項目数＝（　0　）％</v>
      </c>
      <c r="F17" s="54"/>
      <c r="G17" s="54"/>
      <c r="H17" s="54"/>
      <c r="I17" s="53"/>
      <c r="J17" s="53"/>
      <c r="K17" s="169"/>
      <c r="L17" s="53"/>
      <c r="M17" s="169"/>
      <c r="O17" s="59" t="s">
        <v>330</v>
      </c>
      <c r="P17" s="60">
        <f>COUNTIF($C6:$C15,"〇")</f>
        <v>0</v>
      </c>
      <c r="Q17" s="59" t="s">
        <v>331</v>
      </c>
      <c r="R17" s="60">
        <f>COUNTIF($C6:$C15,"△")</f>
        <v>0</v>
      </c>
      <c r="S17" s="59" t="s">
        <v>332</v>
      </c>
      <c r="T17" s="60">
        <f>COUNTIF($C6:$C15,"×")</f>
        <v>0</v>
      </c>
      <c r="U17" s="59" t="s">
        <v>333</v>
      </c>
      <c r="V17" s="61">
        <f>IF(P17+R17+T17=0,0,ROUND((P17+R17*0.5)/(P17+R17+T17),3))</f>
        <v>0</v>
      </c>
      <c r="W17" s="59">
        <f>IF(V17="","",ROUND(V17*100,1))</f>
        <v>0</v>
      </c>
      <c r="X17" s="62" t="str">
        <f>IF(W17&lt;60,"d",IF(W17&lt;80,"c",IF(W17&lt;90,"b","a")))</f>
        <v>d</v>
      </c>
    </row>
    <row r="18" spans="1:24">
      <c r="A18" s="171"/>
      <c r="B18" s="167"/>
      <c r="C18" s="17"/>
      <c r="D18" s="25"/>
      <c r="E18" s="53" t="s">
        <v>805</v>
      </c>
      <c r="F18" s="54"/>
      <c r="G18" s="54"/>
      <c r="H18" s="54"/>
      <c r="I18" s="53"/>
      <c r="J18" s="53"/>
      <c r="K18" s="169"/>
      <c r="L18" s="53"/>
      <c r="M18" s="169"/>
    </row>
    <row r="19" spans="1:24">
      <c r="A19" s="171"/>
      <c r="B19" s="167"/>
      <c r="C19" s="17"/>
      <c r="D19" s="25"/>
      <c r="E19" s="53" t="s">
        <v>806</v>
      </c>
      <c r="F19" s="54"/>
      <c r="G19" s="54"/>
      <c r="H19" s="54"/>
      <c r="I19" s="53"/>
      <c r="J19" s="53"/>
      <c r="K19" s="169"/>
      <c r="L19" s="53"/>
      <c r="M19" s="169"/>
    </row>
    <row r="20" spans="1:24">
      <c r="A20" s="171"/>
      <c r="B20" s="167"/>
      <c r="C20" s="17"/>
      <c r="D20" s="25"/>
      <c r="E20" s="53" t="s">
        <v>807</v>
      </c>
      <c r="F20" s="54"/>
      <c r="G20" s="54"/>
      <c r="H20" s="54"/>
      <c r="I20" s="53"/>
      <c r="J20" s="53"/>
      <c r="K20" s="169"/>
      <c r="L20" s="53"/>
      <c r="M20" s="169"/>
    </row>
    <row r="21" spans="1:24">
      <c r="A21" s="171"/>
      <c r="B21" s="167"/>
      <c r="C21" s="17"/>
      <c r="D21" s="25"/>
      <c r="E21" s="53" t="s">
        <v>808</v>
      </c>
      <c r="F21" s="54"/>
      <c r="G21" s="54"/>
      <c r="H21" s="54"/>
      <c r="I21" s="53"/>
      <c r="J21" s="53"/>
      <c r="K21" s="169"/>
      <c r="L21" s="53"/>
      <c r="M21" s="169"/>
    </row>
    <row r="22" spans="1:24">
      <c r="A22" s="171"/>
      <c r="B22" s="167"/>
      <c r="C22" s="17"/>
      <c r="D22" s="25"/>
      <c r="E22" s="53"/>
      <c r="F22" s="54"/>
      <c r="G22" s="54"/>
      <c r="H22" s="54"/>
      <c r="I22" s="53"/>
      <c r="J22" s="53"/>
      <c r="K22" s="169"/>
      <c r="L22" s="53"/>
      <c r="M22" s="169"/>
    </row>
    <row r="23" spans="1:24">
      <c r="A23" s="171"/>
      <c r="B23" s="167"/>
      <c r="C23" s="17"/>
      <c r="D23" s="25"/>
      <c r="E23" s="53"/>
      <c r="F23" s="54"/>
      <c r="G23" s="54"/>
      <c r="H23" s="54"/>
      <c r="I23" s="53"/>
      <c r="J23" s="53"/>
      <c r="K23" s="169"/>
      <c r="L23" s="53"/>
      <c r="M23" s="169"/>
    </row>
    <row r="24" spans="1:24">
      <c r="A24" s="171"/>
      <c r="B24" s="167"/>
      <c r="C24" s="17"/>
      <c r="D24" s="25"/>
      <c r="E24" s="53"/>
      <c r="F24" s="54"/>
      <c r="G24" s="54"/>
      <c r="H24" s="54"/>
      <c r="I24" s="53"/>
      <c r="J24" s="53"/>
      <c r="K24" s="169"/>
      <c r="L24" s="53"/>
      <c r="M24" s="169"/>
    </row>
    <row r="25" spans="1:24">
      <c r="A25" s="171"/>
      <c r="B25" s="167"/>
      <c r="C25" s="17"/>
      <c r="D25" s="25"/>
      <c r="E25" s="53"/>
      <c r="F25" s="54"/>
      <c r="G25" s="54"/>
      <c r="H25" s="54"/>
      <c r="I25" s="53"/>
      <c r="J25" s="53"/>
      <c r="K25" s="169"/>
      <c r="L25" s="53"/>
      <c r="M25" s="169"/>
    </row>
    <row r="26" spans="1:24">
      <c r="A26" s="171"/>
      <c r="B26" s="167"/>
      <c r="C26" s="17"/>
      <c r="D26" s="25"/>
      <c r="E26" s="53"/>
      <c r="F26" s="54"/>
      <c r="G26" s="54"/>
      <c r="H26" s="54"/>
      <c r="I26" s="53"/>
      <c r="J26" s="53"/>
      <c r="K26" s="169"/>
      <c r="L26" s="53"/>
      <c r="M26" s="169"/>
    </row>
    <row r="27" spans="1:24">
      <c r="A27" s="171"/>
      <c r="B27" s="167"/>
      <c r="C27" s="17"/>
      <c r="D27" s="25"/>
      <c r="E27" s="53"/>
      <c r="F27" s="54"/>
      <c r="G27" s="54"/>
      <c r="H27" s="54"/>
      <c r="I27" s="53"/>
      <c r="J27" s="53"/>
      <c r="K27" s="169"/>
      <c r="L27" s="53"/>
      <c r="M27" s="169"/>
    </row>
    <row r="28" spans="1:24">
      <c r="A28" s="174"/>
      <c r="B28" s="175"/>
      <c r="C28" s="19"/>
      <c r="D28" s="27"/>
      <c r="E28" s="37"/>
      <c r="F28" s="57"/>
      <c r="G28" s="57"/>
      <c r="H28" s="57"/>
      <c r="I28" s="57"/>
      <c r="J28" s="57"/>
      <c r="K28" s="170"/>
      <c r="L28" s="57"/>
      <c r="M28" s="170"/>
    </row>
    <row r="29" spans="1:24">
      <c r="C29" s="33"/>
      <c r="D29" s="41"/>
      <c r="K29" s="33"/>
      <c r="L29" s="33"/>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c r="K43" s="33"/>
      <c r="L43" s="33"/>
    </row>
    <row r="44" spans="4:91" s="11" customFormat="1">
      <c r="D44" s="23"/>
      <c r="K44" s="33"/>
      <c r="L44" s="33"/>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row>
  </sheetData>
  <mergeCells count="10">
    <mergeCell ref="M4:M7"/>
    <mergeCell ref="K8:K28"/>
    <mergeCell ref="M8:M28"/>
    <mergeCell ref="D13:I14"/>
    <mergeCell ref="A16:A28"/>
    <mergeCell ref="C3:F3"/>
    <mergeCell ref="G3:H3"/>
    <mergeCell ref="A4:A15"/>
    <mergeCell ref="B4:B28"/>
    <mergeCell ref="K4:K7"/>
  </mergeCells>
  <phoneticPr fontId="2"/>
  <dataValidations count="2">
    <dataValidation type="list" allowBlank="1" showInputMessage="1" showErrorMessage="1" sqref="C6:C13 C15">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117</v>
      </c>
      <c r="C1" s="33"/>
      <c r="D1" s="41"/>
      <c r="K1" s="33"/>
      <c r="L1" s="33"/>
      <c r="M1" s="16"/>
    </row>
    <row r="2" spans="1:22" ht="19.5">
      <c r="A2" s="11" t="s">
        <v>1</v>
      </c>
      <c r="C2" s="33"/>
      <c r="D2" s="41"/>
      <c r="G2" s="4" t="s">
        <v>16</v>
      </c>
      <c r="K2" s="33"/>
      <c r="L2" s="33"/>
      <c r="M2" s="113" t="s">
        <v>809</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IF(OR(L4="〇",L8="〇"),"e",IF(OR(J4="〇",J8="〇"),"d",X24))</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118</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c r="A6" s="165"/>
      <c r="B6" s="167"/>
      <c r="C6" s="17"/>
      <c r="D6" s="25"/>
      <c r="E6" s="53" t="s">
        <v>119</v>
      </c>
      <c r="F6" s="53"/>
      <c r="G6" s="53"/>
      <c r="H6" s="53"/>
      <c r="I6" s="53"/>
      <c r="J6" s="109"/>
      <c r="K6" s="169"/>
      <c r="L6" s="18"/>
      <c r="M6" s="169"/>
    </row>
    <row r="7" spans="1:22" ht="13.5" customHeight="1">
      <c r="A7" s="165"/>
      <c r="B7" s="167"/>
      <c r="C7" s="28" t="s">
        <v>130</v>
      </c>
      <c r="D7" s="25" t="s">
        <v>652</v>
      </c>
      <c r="E7" s="44"/>
      <c r="F7" s="13"/>
      <c r="G7" s="13"/>
      <c r="H7" s="13"/>
      <c r="I7" s="29"/>
      <c r="J7" s="109"/>
      <c r="K7" s="169"/>
      <c r="L7" s="19"/>
      <c r="M7" s="170"/>
    </row>
    <row r="8" spans="1:22" ht="13.5" customHeight="1">
      <c r="A8" s="165"/>
      <c r="B8" s="167"/>
      <c r="C8" s="28" t="s">
        <v>130</v>
      </c>
      <c r="D8" s="25" t="s">
        <v>653</v>
      </c>
      <c r="E8" s="53"/>
      <c r="F8" s="54"/>
      <c r="G8" s="54"/>
      <c r="H8" s="54"/>
      <c r="I8" s="53"/>
      <c r="J8" s="109"/>
      <c r="K8" s="169"/>
      <c r="L8" s="35" t="s">
        <v>130</v>
      </c>
      <c r="M8" s="169" t="s">
        <v>132</v>
      </c>
    </row>
    <row r="9" spans="1:22" ht="13.5" customHeight="1">
      <c r="A9" s="165"/>
      <c r="B9" s="167"/>
      <c r="C9" s="28" t="s">
        <v>130</v>
      </c>
      <c r="D9" s="25" t="s">
        <v>654</v>
      </c>
      <c r="E9" s="53"/>
      <c r="F9" s="54"/>
      <c r="G9" s="54"/>
      <c r="H9" s="54"/>
      <c r="I9" s="53"/>
      <c r="J9" s="109"/>
      <c r="K9" s="169"/>
      <c r="L9" s="78"/>
      <c r="M9" s="169"/>
    </row>
    <row r="10" spans="1:22" ht="13.5" customHeight="1">
      <c r="A10" s="165"/>
      <c r="B10" s="167"/>
      <c r="C10" s="28" t="s">
        <v>130</v>
      </c>
      <c r="D10" s="25" t="s">
        <v>655</v>
      </c>
      <c r="E10" s="53"/>
      <c r="F10" s="54"/>
      <c r="G10" s="54"/>
      <c r="H10" s="54"/>
      <c r="I10" s="53"/>
      <c r="J10" s="109"/>
      <c r="K10" s="169"/>
      <c r="L10" s="78"/>
      <c r="M10" s="169"/>
    </row>
    <row r="11" spans="1:22" ht="13.5" customHeight="1">
      <c r="A11" s="165"/>
      <c r="B11" s="167"/>
      <c r="C11" s="28" t="s">
        <v>130</v>
      </c>
      <c r="D11" s="25" t="s">
        <v>656</v>
      </c>
      <c r="E11" s="53"/>
      <c r="F11" s="54"/>
      <c r="G11" s="54"/>
      <c r="H11" s="54"/>
      <c r="I11" s="53"/>
      <c r="J11" s="109"/>
      <c r="K11" s="169"/>
      <c r="L11" s="78"/>
      <c r="M11" s="169"/>
    </row>
    <row r="12" spans="1:22" ht="13.5" customHeight="1">
      <c r="A12" s="165"/>
      <c r="B12" s="167"/>
      <c r="C12" s="28" t="s">
        <v>130</v>
      </c>
      <c r="D12" s="25" t="s">
        <v>657</v>
      </c>
      <c r="E12" s="53"/>
      <c r="F12" s="54"/>
      <c r="G12" s="54"/>
      <c r="H12" s="54"/>
      <c r="I12" s="53"/>
      <c r="J12" s="109"/>
      <c r="K12" s="169"/>
      <c r="L12" s="78"/>
      <c r="M12" s="169"/>
    </row>
    <row r="13" spans="1:22" ht="13.5" customHeight="1">
      <c r="A13" s="165"/>
      <c r="B13" s="167"/>
      <c r="C13" s="28" t="s">
        <v>130</v>
      </c>
      <c r="D13" s="25" t="s">
        <v>658</v>
      </c>
      <c r="E13" s="53"/>
      <c r="F13" s="54"/>
      <c r="G13" s="54"/>
      <c r="H13" s="54"/>
      <c r="I13" s="53"/>
      <c r="J13" s="109"/>
      <c r="K13" s="169"/>
      <c r="L13" s="78"/>
      <c r="M13" s="169"/>
    </row>
    <row r="14" spans="1:22" ht="13.5" customHeight="1">
      <c r="A14" s="165"/>
      <c r="B14" s="167"/>
      <c r="C14" s="28" t="s">
        <v>130</v>
      </c>
      <c r="D14" s="25" t="s">
        <v>659</v>
      </c>
      <c r="E14" s="53"/>
      <c r="F14" s="54"/>
      <c r="G14" s="54"/>
      <c r="H14" s="54"/>
      <c r="I14" s="53"/>
      <c r="J14" s="109"/>
      <c r="K14" s="169"/>
      <c r="L14" s="78"/>
      <c r="M14" s="169"/>
    </row>
    <row r="15" spans="1:22" ht="13.5" customHeight="1">
      <c r="A15" s="171" t="s">
        <v>12</v>
      </c>
      <c r="B15" s="167"/>
      <c r="C15" s="28" t="s">
        <v>130</v>
      </c>
      <c r="D15" s="162" t="s">
        <v>660</v>
      </c>
      <c r="E15" s="162"/>
      <c r="F15" s="162"/>
      <c r="G15" s="162"/>
      <c r="H15" s="162"/>
      <c r="I15" s="162"/>
      <c r="J15" s="109"/>
      <c r="K15" s="169"/>
      <c r="L15" s="78"/>
      <c r="M15" s="169"/>
    </row>
    <row r="16" spans="1:22" ht="13.5" customHeight="1">
      <c r="A16" s="171"/>
      <c r="B16" s="167"/>
      <c r="C16" s="17"/>
      <c r="D16" s="162"/>
      <c r="E16" s="162"/>
      <c r="F16" s="162"/>
      <c r="G16" s="162"/>
      <c r="H16" s="162"/>
      <c r="I16" s="162"/>
      <c r="J16" s="109"/>
      <c r="K16" s="169"/>
      <c r="L16" s="78"/>
      <c r="M16" s="169"/>
    </row>
    <row r="17" spans="1:24">
      <c r="A17" s="171"/>
      <c r="B17" s="167"/>
      <c r="C17" s="17"/>
      <c r="D17" s="25"/>
      <c r="E17" s="53" t="s">
        <v>120</v>
      </c>
      <c r="F17" s="77"/>
      <c r="G17" s="77"/>
      <c r="H17" s="77"/>
      <c r="I17" s="109"/>
      <c r="J17" s="109"/>
      <c r="K17" s="169"/>
      <c r="L17" s="78"/>
      <c r="M17" s="169"/>
    </row>
    <row r="18" spans="1:24" ht="13.5" customHeight="1">
      <c r="A18" s="171"/>
      <c r="B18" s="167"/>
      <c r="C18" s="28" t="s">
        <v>130</v>
      </c>
      <c r="D18" s="25" t="s">
        <v>662</v>
      </c>
      <c r="E18" s="44"/>
      <c r="F18" s="13"/>
      <c r="G18" s="13"/>
      <c r="H18" s="13"/>
      <c r="I18" s="29"/>
      <c r="J18" s="52"/>
      <c r="K18" s="169"/>
      <c r="L18" s="52"/>
      <c r="M18" s="169"/>
    </row>
    <row r="19" spans="1:24" ht="13.5" customHeight="1">
      <c r="A19" s="171"/>
      <c r="B19" s="167"/>
      <c r="C19" s="28" t="s">
        <v>130</v>
      </c>
      <c r="D19" s="25" t="s">
        <v>663</v>
      </c>
      <c r="E19" s="29"/>
      <c r="F19" s="13"/>
      <c r="G19" s="13"/>
      <c r="H19" s="13"/>
      <c r="I19" s="29"/>
      <c r="J19" s="52"/>
      <c r="K19" s="169"/>
      <c r="L19" s="52"/>
      <c r="M19" s="169"/>
    </row>
    <row r="20" spans="1:24" ht="13.5" customHeight="1">
      <c r="A20" s="171"/>
      <c r="B20" s="167"/>
      <c r="C20" s="28" t="s">
        <v>130</v>
      </c>
      <c r="D20" s="25" t="s">
        <v>664</v>
      </c>
      <c r="E20" s="29"/>
      <c r="F20" s="13"/>
      <c r="G20" s="13"/>
      <c r="H20" s="13"/>
      <c r="I20" s="29"/>
      <c r="J20" s="52"/>
      <c r="K20" s="169"/>
      <c r="L20" s="52"/>
      <c r="M20" s="169"/>
    </row>
    <row r="21" spans="1:24" ht="13.5" customHeight="1">
      <c r="A21" s="171"/>
      <c r="B21" s="167"/>
      <c r="C21" s="28" t="s">
        <v>130</v>
      </c>
      <c r="D21" s="25" t="s">
        <v>665</v>
      </c>
      <c r="E21" s="29"/>
      <c r="F21" s="13"/>
      <c r="G21" s="13"/>
      <c r="H21" s="13"/>
      <c r="I21" s="29"/>
      <c r="J21" s="52"/>
      <c r="K21" s="169"/>
      <c r="L21" s="52"/>
      <c r="M21" s="169"/>
    </row>
    <row r="22" spans="1:24" ht="13.5" customHeight="1">
      <c r="A22" s="171"/>
      <c r="B22" s="167"/>
      <c r="C22" s="28" t="s">
        <v>130</v>
      </c>
      <c r="D22" s="25" t="s">
        <v>666</v>
      </c>
      <c r="E22" s="53"/>
      <c r="F22" s="54"/>
      <c r="G22" s="54"/>
      <c r="H22" s="54"/>
      <c r="I22" s="53"/>
      <c r="J22" s="109"/>
      <c r="K22" s="169"/>
      <c r="L22" s="78"/>
      <c r="M22" s="169"/>
    </row>
    <row r="23" spans="1:24" ht="13.5" customHeight="1">
      <c r="A23" s="171"/>
      <c r="B23" s="167"/>
      <c r="C23" s="28" t="s">
        <v>130</v>
      </c>
      <c r="D23" s="25" t="s">
        <v>667</v>
      </c>
      <c r="E23" s="53"/>
      <c r="F23" s="54"/>
      <c r="G23" s="54"/>
      <c r="H23" s="54"/>
      <c r="I23" s="53"/>
      <c r="J23" s="109"/>
      <c r="K23" s="169"/>
      <c r="L23" s="78"/>
      <c r="M23" s="169"/>
      <c r="O23" s="59"/>
      <c r="P23" s="59"/>
      <c r="Q23" s="59"/>
      <c r="R23" s="59"/>
      <c r="S23" s="59"/>
      <c r="T23" s="59"/>
      <c r="U23" s="59"/>
      <c r="V23" s="59"/>
      <c r="W23" s="60" t="s">
        <v>329</v>
      </c>
      <c r="X23" s="59"/>
    </row>
    <row r="24" spans="1:24">
      <c r="A24" s="171"/>
      <c r="B24" s="167"/>
      <c r="C24" s="17"/>
      <c r="D24" s="25"/>
      <c r="E24" s="53" t="str">
        <f>"評価値＝(　"&amp;TEXT(P24+R24*0.5,"0.0")&amp;"　)評価数／(　"&amp;TEXT(P24+R24+T24,"0.0")&amp;"　)対象評価項目数＝（　"&amp;TEXT(W24,0)&amp;"　）％"</f>
        <v>評価値＝(　0.0　)評価数／(　0.0　)対象評価項目数＝（　0　）％</v>
      </c>
      <c r="F24" s="77"/>
      <c r="G24" s="77"/>
      <c r="H24" s="77"/>
      <c r="I24" s="109"/>
      <c r="J24" s="109"/>
      <c r="K24" s="169"/>
      <c r="L24" s="78"/>
      <c r="M24" s="169"/>
      <c r="O24" s="59" t="s">
        <v>330</v>
      </c>
      <c r="P24" s="60">
        <f>COUNTIF($C7:$C23,"〇")</f>
        <v>0</v>
      </c>
      <c r="Q24" s="59" t="s">
        <v>331</v>
      </c>
      <c r="R24" s="60">
        <f>COUNTIF($C7:$C23,"△")</f>
        <v>0</v>
      </c>
      <c r="S24" s="59" t="s">
        <v>332</v>
      </c>
      <c r="T24" s="60">
        <f>COUNTIF($C7:$C23,"×")</f>
        <v>0</v>
      </c>
      <c r="U24" s="59" t="s">
        <v>333</v>
      </c>
      <c r="V24" s="61">
        <f>IF(P24+R24+T24=0,0,ROUND((P24+R24*0.5)/(P24+R24+T24),3))</f>
        <v>0</v>
      </c>
      <c r="W24" s="59">
        <f>IF(V24="","",ROUND(V24*100,1))</f>
        <v>0</v>
      </c>
      <c r="X24" s="62" t="str">
        <f>IF(W24&lt;60,"d",IF(W24&lt;80,"c",IF(W24&lt;90,"b","a")))</f>
        <v>d</v>
      </c>
    </row>
    <row r="25" spans="1:24">
      <c r="A25" s="171"/>
      <c r="B25" s="167"/>
      <c r="C25" s="17"/>
      <c r="D25" s="25"/>
      <c r="E25" s="53" t="s">
        <v>805</v>
      </c>
      <c r="F25" s="77"/>
      <c r="G25" s="77"/>
      <c r="H25" s="77"/>
      <c r="I25" s="109"/>
      <c r="J25" s="109"/>
      <c r="K25" s="169"/>
      <c r="L25" s="78"/>
      <c r="M25" s="169"/>
    </row>
    <row r="26" spans="1:24">
      <c r="A26" s="171"/>
      <c r="B26" s="167"/>
      <c r="C26" s="17"/>
      <c r="D26" s="25"/>
      <c r="E26" s="53" t="s">
        <v>806</v>
      </c>
      <c r="F26" s="53"/>
      <c r="G26" s="53"/>
      <c r="H26" s="53"/>
      <c r="I26" s="53"/>
      <c r="J26" s="53"/>
      <c r="K26" s="169"/>
      <c r="L26" s="53"/>
      <c r="M26" s="169"/>
    </row>
    <row r="27" spans="1:24">
      <c r="A27" s="171"/>
      <c r="B27" s="167"/>
      <c r="C27" s="17"/>
      <c r="D27" s="25"/>
      <c r="E27" s="53" t="s">
        <v>807</v>
      </c>
      <c r="F27" s="53"/>
      <c r="G27" s="53"/>
      <c r="H27" s="53"/>
      <c r="I27" s="53"/>
      <c r="J27" s="53"/>
      <c r="K27" s="169"/>
      <c r="L27" s="53"/>
      <c r="M27" s="169"/>
    </row>
    <row r="28" spans="1:24">
      <c r="A28" s="171"/>
      <c r="B28" s="167"/>
      <c r="C28" s="17"/>
      <c r="D28" s="25"/>
      <c r="E28" s="53" t="s">
        <v>808</v>
      </c>
      <c r="F28" s="54"/>
      <c r="G28" s="54"/>
      <c r="H28" s="54"/>
      <c r="I28" s="53"/>
      <c r="J28" s="53"/>
      <c r="K28" s="169"/>
      <c r="L28" s="53"/>
      <c r="M28" s="169"/>
    </row>
    <row r="29" spans="1:24">
      <c r="A29" s="174"/>
      <c r="B29" s="175"/>
      <c r="C29" s="19"/>
      <c r="D29" s="27"/>
      <c r="E29" s="53"/>
      <c r="F29" s="57"/>
      <c r="G29" s="57"/>
      <c r="H29" s="57"/>
      <c r="I29" s="57"/>
      <c r="J29" s="57"/>
      <c r="K29" s="170"/>
      <c r="L29" s="57"/>
      <c r="M29" s="170"/>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s="11" customFormat="1">
      <c r="D43" s="23"/>
      <c r="K43" s="33"/>
      <c r="L43" s="33"/>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10">
    <mergeCell ref="M4:M7"/>
    <mergeCell ref="K8:K29"/>
    <mergeCell ref="M8:M29"/>
    <mergeCell ref="A15:A29"/>
    <mergeCell ref="D15:I16"/>
    <mergeCell ref="C3:F3"/>
    <mergeCell ref="G3:H3"/>
    <mergeCell ref="A4:A14"/>
    <mergeCell ref="B4:B29"/>
    <mergeCell ref="K4:K7"/>
  </mergeCells>
  <phoneticPr fontId="2"/>
  <dataValidations count="2">
    <dataValidation type="list" allowBlank="1" showInputMessage="1" showErrorMessage="1" sqref="C7:C15 C18:C23">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2"/>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121</v>
      </c>
      <c r="C1" s="33"/>
      <c r="D1" s="41"/>
      <c r="K1" s="33"/>
      <c r="L1" s="33"/>
      <c r="M1" s="16"/>
    </row>
    <row r="2" spans="1:22" ht="19.5">
      <c r="A2" s="11" t="s">
        <v>1</v>
      </c>
      <c r="C2" s="33"/>
      <c r="D2" s="41"/>
      <c r="G2" s="4" t="s">
        <v>16</v>
      </c>
      <c r="K2" s="33"/>
      <c r="L2" s="33"/>
      <c r="M2" s="113" t="s">
        <v>809</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97"/>
      <c r="K3" s="99" t="s">
        <v>9</v>
      </c>
      <c r="L3" s="97"/>
      <c r="M3" s="99" t="s">
        <v>10</v>
      </c>
      <c r="O3" s="62" t="str">
        <f>IF(OR(L4="〇",L8="〇"),"e",IF(OR(J4="〇",J8="〇"),"d",X46))</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122</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ht="13.5" customHeight="1">
      <c r="A6" s="165"/>
      <c r="B6" s="167"/>
      <c r="C6" s="28" t="s">
        <v>130</v>
      </c>
      <c r="D6" s="25" t="s">
        <v>609</v>
      </c>
      <c r="E6" s="44"/>
      <c r="F6" s="13"/>
      <c r="G6" s="13"/>
      <c r="H6" s="13"/>
      <c r="I6" s="29"/>
      <c r="J6" s="109"/>
      <c r="K6" s="169"/>
      <c r="L6" s="17"/>
      <c r="M6" s="169"/>
    </row>
    <row r="7" spans="1:22" ht="13.5" customHeight="1">
      <c r="A7" s="165"/>
      <c r="B7" s="167"/>
      <c r="C7" s="28" t="s">
        <v>130</v>
      </c>
      <c r="D7" s="25" t="s">
        <v>668</v>
      </c>
      <c r="E7" s="53"/>
      <c r="F7" s="54"/>
      <c r="G7" s="54"/>
      <c r="H7" s="54"/>
      <c r="I7" s="53"/>
      <c r="J7" s="109"/>
      <c r="K7" s="169"/>
      <c r="L7" s="20"/>
      <c r="M7" s="170"/>
    </row>
    <row r="8" spans="1:22" ht="13.5" customHeight="1">
      <c r="A8" s="165"/>
      <c r="B8" s="167"/>
      <c r="C8" s="28" t="s">
        <v>130</v>
      </c>
      <c r="D8" s="25" t="s">
        <v>669</v>
      </c>
      <c r="E8" s="53"/>
      <c r="F8" s="54"/>
      <c r="G8" s="54"/>
      <c r="H8" s="54"/>
      <c r="I8" s="53"/>
      <c r="J8" s="109"/>
      <c r="K8" s="169"/>
      <c r="L8" s="35" t="s">
        <v>130</v>
      </c>
      <c r="M8" s="169" t="s">
        <v>132</v>
      </c>
    </row>
    <row r="9" spans="1:22" ht="13.5" customHeight="1">
      <c r="A9" s="165"/>
      <c r="B9" s="167"/>
      <c r="C9" s="28" t="s">
        <v>130</v>
      </c>
      <c r="D9" s="25" t="s">
        <v>670</v>
      </c>
      <c r="E9" s="53"/>
      <c r="F9" s="54"/>
      <c r="G9" s="54"/>
      <c r="H9" s="54"/>
      <c r="I9" s="53"/>
      <c r="J9" s="109"/>
      <c r="K9" s="169"/>
      <c r="L9" s="96"/>
      <c r="M9" s="169"/>
    </row>
    <row r="10" spans="1:22" ht="13.5" customHeight="1">
      <c r="A10" s="165"/>
      <c r="B10" s="167"/>
      <c r="C10" s="28" t="s">
        <v>130</v>
      </c>
      <c r="D10" s="25" t="s">
        <v>671</v>
      </c>
      <c r="E10" s="53"/>
      <c r="F10" s="54"/>
      <c r="G10" s="54"/>
      <c r="H10" s="54"/>
      <c r="I10" s="53"/>
      <c r="J10" s="109"/>
      <c r="K10" s="169"/>
      <c r="L10" s="96"/>
      <c r="M10" s="169"/>
    </row>
    <row r="11" spans="1:22" ht="13.5" customHeight="1">
      <c r="A11" s="165"/>
      <c r="B11" s="167"/>
      <c r="C11" s="28" t="s">
        <v>130</v>
      </c>
      <c r="D11" s="25" t="s">
        <v>672</v>
      </c>
      <c r="E11" s="53"/>
      <c r="F11" s="54"/>
      <c r="G11" s="54"/>
      <c r="H11" s="54"/>
      <c r="I11" s="53"/>
      <c r="J11" s="109"/>
      <c r="K11" s="169"/>
      <c r="L11" s="96"/>
      <c r="M11" s="169"/>
    </row>
    <row r="12" spans="1:22" ht="13.5" customHeight="1">
      <c r="A12" s="165"/>
      <c r="B12" s="167"/>
      <c r="C12" s="28" t="s">
        <v>130</v>
      </c>
      <c r="D12" s="162" t="s">
        <v>133</v>
      </c>
      <c r="E12" s="162"/>
      <c r="F12" s="162"/>
      <c r="G12" s="162"/>
      <c r="H12" s="162"/>
      <c r="I12" s="162"/>
      <c r="J12" s="109"/>
      <c r="K12" s="169"/>
      <c r="L12" s="96"/>
      <c r="M12" s="169"/>
    </row>
    <row r="13" spans="1:22" ht="13.5" customHeight="1">
      <c r="A13" s="165"/>
      <c r="B13" s="167"/>
      <c r="C13" s="17"/>
      <c r="D13" s="162"/>
      <c r="E13" s="162"/>
      <c r="F13" s="162"/>
      <c r="G13" s="162"/>
      <c r="H13" s="162"/>
      <c r="I13" s="162"/>
      <c r="J13" s="109"/>
      <c r="K13" s="169"/>
      <c r="L13" s="96"/>
      <c r="M13" s="169"/>
    </row>
    <row r="14" spans="1:22" ht="13.5" customHeight="1">
      <c r="A14" s="165"/>
      <c r="B14" s="167"/>
      <c r="C14" s="28" t="s">
        <v>130</v>
      </c>
      <c r="D14" s="25" t="s">
        <v>673</v>
      </c>
      <c r="E14" s="53"/>
      <c r="F14" s="54"/>
      <c r="G14" s="54"/>
      <c r="H14" s="54"/>
      <c r="I14" s="53"/>
      <c r="J14" s="109"/>
      <c r="K14" s="169"/>
      <c r="L14" s="96"/>
      <c r="M14" s="169"/>
    </row>
    <row r="15" spans="1:22" ht="12.75" customHeight="1">
      <c r="A15" s="171" t="s">
        <v>12</v>
      </c>
      <c r="B15" s="167"/>
      <c r="C15" s="28" t="s">
        <v>130</v>
      </c>
      <c r="D15" s="162" t="s">
        <v>674</v>
      </c>
      <c r="E15" s="162"/>
      <c r="F15" s="162"/>
      <c r="G15" s="162"/>
      <c r="H15" s="162"/>
      <c r="I15" s="162"/>
      <c r="J15" s="109"/>
      <c r="K15" s="169"/>
      <c r="L15" s="96"/>
      <c r="M15" s="169"/>
    </row>
    <row r="16" spans="1:22" ht="12.75" customHeight="1">
      <c r="A16" s="171"/>
      <c r="B16" s="167"/>
      <c r="C16" s="17"/>
      <c r="D16" s="162"/>
      <c r="E16" s="162"/>
      <c r="F16" s="162"/>
      <c r="G16" s="162"/>
      <c r="H16" s="162"/>
      <c r="I16" s="162"/>
      <c r="J16" s="109"/>
      <c r="K16" s="169"/>
      <c r="L16" s="96"/>
      <c r="M16" s="169"/>
    </row>
    <row r="17" spans="1:13" ht="13.5" customHeight="1">
      <c r="A17" s="171"/>
      <c r="B17" s="167"/>
      <c r="C17" s="28" t="s">
        <v>130</v>
      </c>
      <c r="D17" s="25" t="s">
        <v>675</v>
      </c>
      <c r="E17" s="53"/>
      <c r="F17" s="54"/>
      <c r="G17" s="54"/>
      <c r="H17" s="54"/>
      <c r="I17" s="53"/>
      <c r="J17" s="109"/>
      <c r="K17" s="169"/>
      <c r="L17" s="96"/>
      <c r="M17" s="169"/>
    </row>
    <row r="18" spans="1:13" ht="13.5" customHeight="1">
      <c r="A18" s="171"/>
      <c r="B18" s="167"/>
      <c r="C18" s="28" t="s">
        <v>130</v>
      </c>
      <c r="D18" s="25" t="s">
        <v>676</v>
      </c>
      <c r="E18" s="53"/>
      <c r="F18" s="54"/>
      <c r="G18" s="54"/>
      <c r="H18" s="54"/>
      <c r="I18" s="53"/>
      <c r="J18" s="109"/>
      <c r="K18" s="169"/>
      <c r="L18" s="96"/>
      <c r="M18" s="169"/>
    </row>
    <row r="19" spans="1:13" ht="13.5" customHeight="1">
      <c r="A19" s="171"/>
      <c r="B19" s="167"/>
      <c r="C19" s="28" t="s">
        <v>130</v>
      </c>
      <c r="D19" s="25" t="s">
        <v>677</v>
      </c>
      <c r="E19" s="53"/>
      <c r="F19" s="54"/>
      <c r="G19" s="54"/>
      <c r="H19" s="54"/>
      <c r="I19" s="53"/>
      <c r="J19" s="109"/>
      <c r="K19" s="169"/>
      <c r="L19" s="96"/>
      <c r="M19" s="169"/>
    </row>
    <row r="20" spans="1:13" ht="13.5" customHeight="1">
      <c r="A20" s="171"/>
      <c r="B20" s="167"/>
      <c r="C20" s="28" t="s">
        <v>130</v>
      </c>
      <c r="D20" s="25" t="s">
        <v>678</v>
      </c>
      <c r="E20" s="53"/>
      <c r="F20" s="54"/>
      <c r="G20" s="54"/>
      <c r="H20" s="54"/>
      <c r="I20" s="53"/>
      <c r="J20" s="109"/>
      <c r="K20" s="169"/>
      <c r="L20" s="96"/>
      <c r="M20" s="169"/>
    </row>
    <row r="21" spans="1:13" ht="13.5" customHeight="1">
      <c r="A21" s="171"/>
      <c r="B21" s="167"/>
      <c r="C21" s="28" t="s">
        <v>130</v>
      </c>
      <c r="D21" s="25" t="s">
        <v>679</v>
      </c>
      <c r="E21" s="53"/>
      <c r="F21" s="54"/>
      <c r="G21" s="54"/>
      <c r="H21" s="54"/>
      <c r="I21" s="53"/>
      <c r="J21" s="109"/>
      <c r="K21" s="169"/>
      <c r="L21" s="96"/>
      <c r="M21" s="169"/>
    </row>
    <row r="22" spans="1:13" ht="13.5" customHeight="1">
      <c r="A22" s="171"/>
      <c r="B22" s="167"/>
      <c r="C22" s="28" t="s">
        <v>130</v>
      </c>
      <c r="D22" s="162" t="s">
        <v>680</v>
      </c>
      <c r="E22" s="162"/>
      <c r="F22" s="162"/>
      <c r="G22" s="162"/>
      <c r="H22" s="162"/>
      <c r="I22" s="162"/>
      <c r="J22" s="53"/>
      <c r="K22" s="169"/>
      <c r="L22" s="53"/>
      <c r="M22" s="169"/>
    </row>
    <row r="23" spans="1:13" ht="13.5" customHeight="1">
      <c r="A23" s="171"/>
      <c r="B23" s="167"/>
      <c r="C23" s="17"/>
      <c r="D23" s="162"/>
      <c r="E23" s="162"/>
      <c r="F23" s="162"/>
      <c r="G23" s="162"/>
      <c r="H23" s="162"/>
      <c r="I23" s="162"/>
      <c r="J23" s="53"/>
      <c r="K23" s="169"/>
      <c r="L23" s="53"/>
      <c r="M23" s="169"/>
    </row>
    <row r="24" spans="1:13" ht="13.5" customHeight="1">
      <c r="A24" s="171"/>
      <c r="B24" s="167"/>
      <c r="C24" s="28" t="s">
        <v>130</v>
      </c>
      <c r="D24" s="25" t="s">
        <v>681</v>
      </c>
      <c r="E24" s="53"/>
      <c r="F24" s="54"/>
      <c r="G24" s="54"/>
      <c r="H24" s="54"/>
      <c r="I24" s="53"/>
      <c r="J24" s="53"/>
      <c r="K24" s="169"/>
      <c r="L24" s="53"/>
      <c r="M24" s="169"/>
    </row>
    <row r="25" spans="1:13" ht="13.5" customHeight="1">
      <c r="A25" s="171"/>
      <c r="B25" s="167"/>
      <c r="C25" s="28" t="s">
        <v>130</v>
      </c>
      <c r="D25" s="162" t="s">
        <v>682</v>
      </c>
      <c r="E25" s="162"/>
      <c r="F25" s="162"/>
      <c r="G25" s="162"/>
      <c r="H25" s="162"/>
      <c r="I25" s="162"/>
      <c r="J25" s="53"/>
      <c r="K25" s="169"/>
      <c r="L25" s="53"/>
      <c r="M25" s="169"/>
    </row>
    <row r="26" spans="1:13" ht="13.5" customHeight="1">
      <c r="A26" s="171"/>
      <c r="B26" s="167"/>
      <c r="C26" s="17"/>
      <c r="D26" s="162"/>
      <c r="E26" s="162"/>
      <c r="F26" s="162"/>
      <c r="G26" s="162"/>
      <c r="H26" s="162"/>
      <c r="I26" s="162"/>
      <c r="J26" s="53"/>
      <c r="K26" s="169"/>
      <c r="L26" s="53"/>
      <c r="M26" s="169"/>
    </row>
    <row r="27" spans="1:13" ht="13.5" customHeight="1">
      <c r="A27" s="171"/>
      <c r="B27" s="167"/>
      <c r="C27" s="28" t="s">
        <v>130</v>
      </c>
      <c r="D27" s="162" t="s">
        <v>683</v>
      </c>
      <c r="E27" s="162"/>
      <c r="F27" s="162"/>
      <c r="G27" s="162"/>
      <c r="H27" s="162"/>
      <c r="I27" s="162"/>
      <c r="J27" s="53"/>
      <c r="K27" s="169"/>
      <c r="L27" s="53"/>
      <c r="M27" s="169"/>
    </row>
    <row r="28" spans="1:13" ht="13.5" customHeight="1">
      <c r="A28" s="171"/>
      <c r="B28" s="167"/>
      <c r="C28" s="17"/>
      <c r="D28" s="162"/>
      <c r="E28" s="162"/>
      <c r="F28" s="162"/>
      <c r="G28" s="162"/>
      <c r="H28" s="162"/>
      <c r="I28" s="162"/>
      <c r="J28" s="53"/>
      <c r="K28" s="169"/>
      <c r="L28" s="53"/>
      <c r="M28" s="169"/>
    </row>
    <row r="29" spans="1:13" ht="13.5" customHeight="1">
      <c r="A29" s="171"/>
      <c r="B29" s="167"/>
      <c r="C29" s="28" t="s">
        <v>130</v>
      </c>
      <c r="D29" s="162" t="s">
        <v>684</v>
      </c>
      <c r="E29" s="162"/>
      <c r="F29" s="162"/>
      <c r="G29" s="162"/>
      <c r="H29" s="162"/>
      <c r="I29" s="162"/>
      <c r="J29" s="53"/>
      <c r="K29" s="169"/>
      <c r="L29" s="53"/>
      <c r="M29" s="169"/>
    </row>
    <row r="30" spans="1:13" ht="13.5" customHeight="1">
      <c r="A30" s="171"/>
      <c r="B30" s="167"/>
      <c r="C30" s="17"/>
      <c r="D30" s="162"/>
      <c r="E30" s="162"/>
      <c r="F30" s="162"/>
      <c r="G30" s="162"/>
      <c r="H30" s="162"/>
      <c r="I30" s="162"/>
      <c r="J30" s="53"/>
      <c r="K30" s="169"/>
      <c r="L30" s="53"/>
      <c r="M30" s="169"/>
    </row>
    <row r="31" spans="1:13" ht="13.5" customHeight="1">
      <c r="A31" s="171"/>
      <c r="B31" s="167"/>
      <c r="C31" s="28" t="s">
        <v>130</v>
      </c>
      <c r="D31" s="162" t="s">
        <v>685</v>
      </c>
      <c r="E31" s="162"/>
      <c r="F31" s="162"/>
      <c r="G31" s="162"/>
      <c r="H31" s="162"/>
      <c r="I31" s="162"/>
      <c r="J31" s="53"/>
      <c r="K31" s="169"/>
      <c r="L31" s="53"/>
      <c r="M31" s="169"/>
    </row>
    <row r="32" spans="1:13" ht="13.5" customHeight="1">
      <c r="A32" s="174"/>
      <c r="B32" s="175"/>
      <c r="C32" s="19"/>
      <c r="D32" s="186"/>
      <c r="E32" s="186"/>
      <c r="F32" s="186"/>
      <c r="G32" s="186"/>
      <c r="H32" s="186"/>
      <c r="I32" s="186"/>
      <c r="J32" s="57"/>
      <c r="K32" s="170"/>
      <c r="L32" s="57"/>
      <c r="M32" s="170"/>
    </row>
    <row r="33" spans="1:24">
      <c r="A33" s="11" t="s">
        <v>121</v>
      </c>
      <c r="C33" s="33"/>
      <c r="D33" s="41"/>
      <c r="K33" s="33"/>
      <c r="L33" s="33"/>
      <c r="M33" s="16"/>
    </row>
    <row r="34" spans="1:24" ht="19.5">
      <c r="A34" s="11" t="s">
        <v>1</v>
      </c>
      <c r="C34" s="33"/>
      <c r="D34" s="41"/>
      <c r="G34" s="4" t="s">
        <v>16</v>
      </c>
      <c r="K34" s="33"/>
      <c r="L34" s="33"/>
      <c r="M34" s="113" t="str">
        <f>M2</f>
        <v>（主任監督員）</v>
      </c>
    </row>
    <row r="35" spans="1:24" ht="19.5">
      <c r="A35" s="6" t="s">
        <v>2</v>
      </c>
      <c r="B35" s="6" t="s">
        <v>3</v>
      </c>
      <c r="C35" s="157" t="s">
        <v>4</v>
      </c>
      <c r="D35" s="158"/>
      <c r="E35" s="158"/>
      <c r="F35" s="159"/>
      <c r="G35" s="160" t="s">
        <v>6</v>
      </c>
      <c r="H35" s="161"/>
      <c r="I35" s="6" t="s">
        <v>8</v>
      </c>
      <c r="J35" s="97"/>
      <c r="K35" s="99" t="s">
        <v>9</v>
      </c>
      <c r="L35" s="98"/>
      <c r="M35" s="99" t="s">
        <v>10</v>
      </c>
    </row>
    <row r="36" spans="1:24" ht="14.25" customHeight="1">
      <c r="A36" s="164" t="s">
        <v>11</v>
      </c>
      <c r="B36" s="166" t="s">
        <v>122</v>
      </c>
      <c r="C36" s="28" t="s">
        <v>130</v>
      </c>
      <c r="D36" s="185" t="s">
        <v>686</v>
      </c>
      <c r="E36" s="185"/>
      <c r="F36" s="185"/>
      <c r="G36" s="185"/>
      <c r="H36" s="185"/>
      <c r="I36" s="185"/>
      <c r="J36" s="55"/>
      <c r="K36" s="168"/>
      <c r="L36" s="55"/>
      <c r="M36" s="168"/>
    </row>
    <row r="37" spans="1:24" ht="14.25" customHeight="1">
      <c r="A37" s="165"/>
      <c r="B37" s="167"/>
      <c r="C37" s="17"/>
      <c r="D37" s="162"/>
      <c r="E37" s="162"/>
      <c r="F37" s="162"/>
      <c r="G37" s="162"/>
      <c r="H37" s="162"/>
      <c r="I37" s="162"/>
      <c r="J37" s="52"/>
      <c r="K37" s="169"/>
      <c r="L37" s="52"/>
      <c r="M37" s="169"/>
    </row>
    <row r="38" spans="1:24" ht="14.25" customHeight="1">
      <c r="A38" s="165"/>
      <c r="B38" s="167"/>
      <c r="C38" s="28" t="s">
        <v>130</v>
      </c>
      <c r="D38" s="25" t="s">
        <v>687</v>
      </c>
      <c r="E38" s="29"/>
      <c r="F38" s="13"/>
      <c r="G38" s="13"/>
      <c r="H38" s="13"/>
      <c r="I38" s="29"/>
      <c r="J38" s="52"/>
      <c r="K38" s="169"/>
      <c r="L38" s="52"/>
      <c r="M38" s="169"/>
    </row>
    <row r="39" spans="1:24" ht="14.25" customHeight="1">
      <c r="A39" s="165"/>
      <c r="B39" s="167"/>
      <c r="C39" s="28" t="s">
        <v>130</v>
      </c>
      <c r="D39" s="25" t="s">
        <v>688</v>
      </c>
      <c r="E39" s="29"/>
      <c r="F39" s="13"/>
      <c r="G39" s="13"/>
      <c r="H39" s="13"/>
      <c r="I39" s="29"/>
      <c r="J39" s="52"/>
      <c r="K39" s="169"/>
      <c r="L39" s="52"/>
      <c r="M39" s="169"/>
    </row>
    <row r="40" spans="1:24" ht="14.25" customHeight="1">
      <c r="A40" s="165"/>
      <c r="B40" s="167"/>
      <c r="C40" s="28" t="s">
        <v>130</v>
      </c>
      <c r="D40" s="25" t="s">
        <v>689</v>
      </c>
      <c r="E40" s="29"/>
      <c r="F40" s="13"/>
      <c r="G40" s="13"/>
      <c r="H40" s="13"/>
      <c r="I40" s="29"/>
      <c r="J40" s="52"/>
      <c r="K40" s="169"/>
      <c r="L40" s="52"/>
      <c r="M40" s="169"/>
    </row>
    <row r="41" spans="1:24" ht="14.25" customHeight="1">
      <c r="A41" s="165"/>
      <c r="B41" s="167"/>
      <c r="C41" s="28" t="s">
        <v>130</v>
      </c>
      <c r="D41" s="25" t="s">
        <v>661</v>
      </c>
      <c r="E41" s="53"/>
      <c r="F41" s="54"/>
      <c r="G41" s="54"/>
      <c r="H41" s="54"/>
      <c r="I41" s="53"/>
      <c r="J41" s="109"/>
      <c r="K41" s="169"/>
      <c r="L41" s="96"/>
      <c r="M41" s="169"/>
    </row>
    <row r="42" spans="1:24" ht="14.25" customHeight="1">
      <c r="A42" s="165"/>
      <c r="B42" s="167"/>
      <c r="C42" s="28" t="s">
        <v>130</v>
      </c>
      <c r="D42" s="25" t="s">
        <v>690</v>
      </c>
      <c r="E42" s="53"/>
      <c r="F42" s="54"/>
      <c r="G42" s="54"/>
      <c r="H42" s="54"/>
      <c r="I42" s="53"/>
      <c r="J42" s="109"/>
      <c r="K42" s="169"/>
      <c r="L42" s="96"/>
      <c r="M42" s="169"/>
    </row>
    <row r="43" spans="1:24" ht="14.25" customHeight="1">
      <c r="A43" s="165"/>
      <c r="B43" s="167"/>
      <c r="C43" s="28" t="s">
        <v>130</v>
      </c>
      <c r="D43" s="25" t="s">
        <v>691</v>
      </c>
      <c r="E43" s="53"/>
      <c r="F43" s="54"/>
      <c r="G43" s="54"/>
      <c r="H43" s="54"/>
      <c r="I43" s="53"/>
      <c r="J43" s="109"/>
      <c r="K43" s="169"/>
      <c r="L43" s="96"/>
      <c r="M43" s="169"/>
    </row>
    <row r="44" spans="1:24" ht="14.25" customHeight="1">
      <c r="A44" s="165"/>
      <c r="B44" s="167"/>
      <c r="C44" s="28" t="s">
        <v>130</v>
      </c>
      <c r="D44" s="25" t="s">
        <v>692</v>
      </c>
      <c r="E44" s="53"/>
      <c r="F44" s="54"/>
      <c r="G44" s="54"/>
      <c r="H44" s="54"/>
      <c r="I44" s="53"/>
      <c r="J44" s="109"/>
      <c r="K44" s="169"/>
      <c r="L44" s="96"/>
      <c r="M44" s="169"/>
    </row>
    <row r="45" spans="1:24" ht="14.25" customHeight="1">
      <c r="A45" s="165"/>
      <c r="B45" s="167"/>
      <c r="C45" s="17"/>
      <c r="D45" s="25"/>
      <c r="E45" s="94"/>
      <c r="F45" s="95"/>
      <c r="G45" s="95"/>
      <c r="H45" s="95"/>
      <c r="I45" s="109"/>
      <c r="J45" s="109"/>
      <c r="K45" s="169"/>
      <c r="L45" s="96"/>
      <c r="M45" s="169"/>
      <c r="O45" s="59"/>
      <c r="P45" s="59"/>
      <c r="Q45" s="59"/>
      <c r="R45" s="59"/>
      <c r="S45" s="59"/>
      <c r="T45" s="59"/>
      <c r="U45" s="59"/>
      <c r="V45" s="59"/>
      <c r="W45" s="60" t="s">
        <v>329</v>
      </c>
      <c r="X45" s="59"/>
    </row>
    <row r="46" spans="1:24">
      <c r="A46" s="165"/>
      <c r="B46" s="167"/>
      <c r="C46" s="17"/>
      <c r="D46" s="25"/>
      <c r="E46" s="53" t="str">
        <f>"評価値＝(　"&amp;TEXT(P46+R46*0.5,"0.0")&amp;"　)評価数／(　"&amp;TEXT(P46+R46+T46,"0.0")&amp;"　)対象評価項目数＝（　"&amp;TEXT(W46,0)&amp;"　）％"</f>
        <v>評価値＝(　0.0　)評価数／(　0.0　)対象評価項目数＝（　0　）％</v>
      </c>
      <c r="F46" s="95"/>
      <c r="G46" s="95"/>
      <c r="H46" s="95"/>
      <c r="I46" s="109"/>
      <c r="J46" s="109"/>
      <c r="K46" s="169"/>
      <c r="L46" s="96"/>
      <c r="M46" s="169"/>
      <c r="O46" s="59" t="s">
        <v>330</v>
      </c>
      <c r="P46" s="60">
        <f>COUNTIF($C36:$C44,"〇")+COUNTIF($C6:$C31,"〇")</f>
        <v>0</v>
      </c>
      <c r="Q46" s="59" t="s">
        <v>331</v>
      </c>
      <c r="R46" s="60">
        <f>COUNTIF($C36:$C44,"△")+COUNTIF($C6:$C32,"△")</f>
        <v>0</v>
      </c>
      <c r="S46" s="59" t="s">
        <v>332</v>
      </c>
      <c r="T46" s="60">
        <f>COUNTIF($C36:$C44,"×")+COUNTIF($C6:$C31,"×")</f>
        <v>0</v>
      </c>
      <c r="U46" s="59" t="s">
        <v>333</v>
      </c>
      <c r="V46" s="61">
        <f>IF(P46+R46+T46=0,0,ROUND((P46+R46*0.5)/(P46+R46+T46),3))</f>
        <v>0</v>
      </c>
      <c r="W46" s="59">
        <f>IF(V46="","",ROUND(V46*100,1))</f>
        <v>0</v>
      </c>
      <c r="X46" s="62" t="str">
        <f>IF(W46&lt;60,"d",IF(W46&lt;80,"c",IF(W46&lt;90,"b","a")))</f>
        <v>d</v>
      </c>
    </row>
    <row r="47" spans="1:24">
      <c r="A47" s="171" t="s">
        <v>12</v>
      </c>
      <c r="B47" s="167"/>
      <c r="C47" s="17"/>
      <c r="D47" s="25"/>
      <c r="E47" s="53" t="s">
        <v>805</v>
      </c>
      <c r="F47" s="54"/>
      <c r="G47" s="54"/>
      <c r="H47" s="54"/>
      <c r="I47" s="53"/>
      <c r="J47" s="53"/>
      <c r="K47" s="169"/>
      <c r="L47" s="53"/>
      <c r="M47" s="169"/>
    </row>
    <row r="48" spans="1:24">
      <c r="A48" s="171"/>
      <c r="B48" s="167"/>
      <c r="C48" s="17"/>
      <c r="D48" s="25"/>
      <c r="E48" s="53" t="s">
        <v>806</v>
      </c>
      <c r="F48" s="54"/>
      <c r="G48" s="54"/>
      <c r="H48" s="54"/>
      <c r="I48" s="53"/>
      <c r="J48" s="53"/>
      <c r="K48" s="169"/>
      <c r="L48" s="53"/>
      <c r="M48" s="169"/>
    </row>
    <row r="49" spans="1:13">
      <c r="A49" s="171"/>
      <c r="B49" s="167"/>
      <c r="C49" s="17"/>
      <c r="D49" s="25"/>
      <c r="E49" s="53" t="s">
        <v>807</v>
      </c>
      <c r="F49" s="54"/>
      <c r="G49" s="54"/>
      <c r="H49" s="54"/>
      <c r="I49" s="53"/>
      <c r="J49" s="53"/>
      <c r="K49" s="169"/>
      <c r="L49" s="53"/>
      <c r="M49" s="169"/>
    </row>
    <row r="50" spans="1:13">
      <c r="A50" s="171"/>
      <c r="B50" s="167"/>
      <c r="C50" s="17"/>
      <c r="D50" s="25"/>
      <c r="E50" s="53" t="s">
        <v>808</v>
      </c>
      <c r="F50" s="54"/>
      <c r="G50" s="54"/>
      <c r="H50" s="54"/>
      <c r="I50" s="53"/>
      <c r="J50" s="53"/>
      <c r="K50" s="169"/>
      <c r="L50" s="53"/>
      <c r="M50" s="169"/>
    </row>
    <row r="51" spans="1:13">
      <c r="A51" s="171"/>
      <c r="B51" s="167"/>
      <c r="C51" s="17"/>
      <c r="D51" s="25"/>
      <c r="E51" s="53"/>
      <c r="F51" s="93"/>
      <c r="G51" s="93"/>
      <c r="H51" s="93"/>
      <c r="I51" s="30"/>
      <c r="J51" s="30"/>
      <c r="K51" s="169"/>
      <c r="L51" s="30"/>
      <c r="M51" s="169"/>
    </row>
    <row r="52" spans="1:13">
      <c r="A52" s="171"/>
      <c r="B52" s="167"/>
      <c r="C52" s="17"/>
      <c r="D52" s="25"/>
      <c r="E52" s="10"/>
      <c r="F52" s="53"/>
      <c r="G52" s="53"/>
      <c r="H52" s="53"/>
      <c r="I52" s="53"/>
      <c r="J52" s="53"/>
      <c r="K52" s="169"/>
      <c r="L52" s="53"/>
      <c r="M52" s="169"/>
    </row>
    <row r="53" spans="1:13">
      <c r="A53" s="171"/>
      <c r="B53" s="167"/>
      <c r="C53" s="17"/>
      <c r="D53" s="25"/>
      <c r="E53" s="92"/>
      <c r="F53" s="93"/>
      <c r="G53" s="93"/>
      <c r="H53" s="93"/>
      <c r="I53" s="30"/>
      <c r="J53" s="30"/>
      <c r="K53" s="169"/>
      <c r="L53" s="30"/>
      <c r="M53" s="169"/>
    </row>
    <row r="54" spans="1:13">
      <c r="A54" s="171"/>
      <c r="B54" s="167"/>
      <c r="C54" s="17"/>
      <c r="D54" s="25"/>
      <c r="E54" s="53"/>
      <c r="F54" s="53"/>
      <c r="G54" s="53"/>
      <c r="H54" s="53"/>
      <c r="I54" s="53"/>
      <c r="J54" s="53"/>
      <c r="K54" s="169"/>
      <c r="L54" s="53"/>
      <c r="M54" s="169"/>
    </row>
    <row r="55" spans="1:13">
      <c r="A55" s="171"/>
      <c r="B55" s="167"/>
      <c r="C55" s="17"/>
      <c r="D55" s="25"/>
      <c r="E55" s="53"/>
      <c r="F55" s="54"/>
      <c r="G55" s="54"/>
      <c r="H55" s="54"/>
      <c r="I55" s="53"/>
      <c r="J55" s="53"/>
      <c r="K55" s="169"/>
      <c r="L55" s="53"/>
      <c r="M55" s="169"/>
    </row>
    <row r="56" spans="1:13">
      <c r="A56" s="171"/>
      <c r="B56" s="167"/>
      <c r="C56" s="17"/>
      <c r="D56" s="25"/>
      <c r="E56" s="53"/>
      <c r="F56" s="54"/>
      <c r="G56" s="54"/>
      <c r="H56" s="54"/>
      <c r="I56" s="53"/>
      <c r="J56" s="53"/>
      <c r="K56" s="169"/>
      <c r="L56" s="53"/>
      <c r="M56" s="169"/>
    </row>
    <row r="57" spans="1:13">
      <c r="A57" s="171"/>
      <c r="B57" s="167"/>
      <c r="C57" s="17"/>
      <c r="D57" s="25"/>
      <c r="E57" s="53"/>
      <c r="F57" s="54"/>
      <c r="G57" s="54"/>
      <c r="H57" s="54"/>
      <c r="I57" s="53"/>
      <c r="J57" s="53"/>
      <c r="K57" s="169"/>
      <c r="L57" s="53"/>
      <c r="M57" s="169"/>
    </row>
    <row r="58" spans="1:13">
      <c r="A58" s="171"/>
      <c r="B58" s="167"/>
      <c r="C58" s="17"/>
      <c r="D58" s="25"/>
      <c r="E58" s="53"/>
      <c r="F58" s="54"/>
      <c r="G58" s="54"/>
      <c r="H58" s="54"/>
      <c r="I58" s="53"/>
      <c r="J58" s="53"/>
      <c r="K58" s="169"/>
      <c r="L58" s="53"/>
      <c r="M58" s="169"/>
    </row>
    <row r="59" spans="1:13">
      <c r="A59" s="174"/>
      <c r="B59" s="175"/>
      <c r="C59" s="19"/>
      <c r="D59" s="27"/>
      <c r="E59" s="57"/>
      <c r="F59" s="57"/>
      <c r="G59" s="57"/>
      <c r="H59" s="57"/>
      <c r="I59" s="57"/>
      <c r="J59" s="57"/>
      <c r="K59" s="170"/>
      <c r="L59" s="57"/>
      <c r="M59" s="170"/>
    </row>
    <row r="60" spans="1:13">
      <c r="K60" s="33"/>
      <c r="L60" s="33"/>
    </row>
    <row r="61" spans="1:13">
      <c r="K61" s="33"/>
      <c r="L61" s="33"/>
    </row>
    <row r="62" spans="1:13">
      <c r="K62" s="33"/>
      <c r="L62" s="33"/>
    </row>
    <row r="63" spans="1:13">
      <c r="K63" s="33"/>
      <c r="L63" s="33"/>
    </row>
    <row r="64" spans="1:13">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s="11" customFormat="1">
      <c r="D72" s="23"/>
      <c r="K72" s="33"/>
      <c r="L72" s="33"/>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sheetData>
  <mergeCells count="26">
    <mergeCell ref="K4:K7"/>
    <mergeCell ref="M4:M7"/>
    <mergeCell ref="K8:K32"/>
    <mergeCell ref="M8:M32"/>
    <mergeCell ref="D12:I13"/>
    <mergeCell ref="D15:I16"/>
    <mergeCell ref="D22:I23"/>
    <mergeCell ref="D25:I26"/>
    <mergeCell ref="D27:I28"/>
    <mergeCell ref="D29:I30"/>
    <mergeCell ref="D31:I32"/>
    <mergeCell ref="K36:K40"/>
    <mergeCell ref="M36:M40"/>
    <mergeCell ref="K41:K59"/>
    <mergeCell ref="M41:M59"/>
    <mergeCell ref="A47:A59"/>
    <mergeCell ref="C3:F3"/>
    <mergeCell ref="G3:H3"/>
    <mergeCell ref="C35:F35"/>
    <mergeCell ref="G35:H35"/>
    <mergeCell ref="A36:A46"/>
    <mergeCell ref="B36:B59"/>
    <mergeCell ref="D36:I37"/>
    <mergeCell ref="A4:A14"/>
    <mergeCell ref="B4:B32"/>
    <mergeCell ref="A15:A32"/>
  </mergeCells>
  <phoneticPr fontId="2"/>
  <dataValidations count="2">
    <dataValidation type="list" allowBlank="1" showInputMessage="1" showErrorMessage="1" sqref="C6:C12 C14:C15 C17:C22 C24:C25 C27 C29 C31 C36 C38:C44">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2"/>
  <sheetViews>
    <sheetView view="pageBreakPreview" zoomScaleNormal="135" zoomScaleSheetLayoutView="100" workbookViewId="0">
      <selection activeCell="K8" sqref="K8:K30"/>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123</v>
      </c>
      <c r="C1" s="33"/>
      <c r="D1" s="41"/>
      <c r="K1" s="33"/>
      <c r="L1" s="33"/>
      <c r="M1" s="16"/>
    </row>
    <row r="2" spans="1:22" ht="19.5">
      <c r="A2" s="11" t="s">
        <v>1</v>
      </c>
      <c r="C2" s="33"/>
      <c r="D2" s="41"/>
      <c r="G2" s="4" t="s">
        <v>16</v>
      </c>
      <c r="K2" s="33"/>
      <c r="L2" s="33"/>
      <c r="M2" s="113" t="s">
        <v>809</v>
      </c>
      <c r="O2" s="59"/>
      <c r="P2" s="60" t="s">
        <v>334</v>
      </c>
      <c r="Q2" s="60" t="s">
        <v>335</v>
      </c>
      <c r="R2" s="60" t="s">
        <v>336</v>
      </c>
      <c r="S2" s="60" t="s">
        <v>337</v>
      </c>
      <c r="T2" s="60" t="s">
        <v>338</v>
      </c>
      <c r="U2" s="60" t="s">
        <v>339</v>
      </c>
      <c r="V2" s="60" t="s">
        <v>340</v>
      </c>
    </row>
    <row r="3" spans="1:22" ht="18.75" customHeight="1">
      <c r="A3" s="6" t="s">
        <v>2</v>
      </c>
      <c r="B3" s="6" t="s">
        <v>3</v>
      </c>
      <c r="C3" s="157" t="s">
        <v>4</v>
      </c>
      <c r="D3" s="158"/>
      <c r="E3" s="158"/>
      <c r="F3" s="159"/>
      <c r="G3" s="160" t="s">
        <v>6</v>
      </c>
      <c r="H3" s="161"/>
      <c r="I3" s="6" t="s">
        <v>8</v>
      </c>
      <c r="J3" s="97"/>
      <c r="K3" s="99" t="s">
        <v>9</v>
      </c>
      <c r="L3" s="97"/>
      <c r="M3" s="99" t="s">
        <v>10</v>
      </c>
      <c r="O3" s="62" t="str">
        <f>IF(OR(L4="〇",L8="〇"),"e",IF(OR(J4="〇",J8="〇"),"d",X35))</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124</v>
      </c>
      <c r="C4" s="22"/>
      <c r="D4" s="42"/>
      <c r="E4" s="9" t="s">
        <v>90</v>
      </c>
      <c r="F4" s="9"/>
      <c r="G4" s="9"/>
      <c r="H4" s="9"/>
      <c r="I4" s="9"/>
      <c r="J4" s="116"/>
      <c r="K4" s="168"/>
      <c r="L4" s="35" t="s">
        <v>130</v>
      </c>
      <c r="M4" s="168" t="s">
        <v>131</v>
      </c>
    </row>
    <row r="5" spans="1:22">
      <c r="A5" s="165"/>
      <c r="B5" s="167"/>
      <c r="C5" s="17"/>
      <c r="D5" s="25"/>
      <c r="E5" s="53" t="s">
        <v>14</v>
      </c>
      <c r="F5" s="10"/>
      <c r="G5" s="10"/>
      <c r="H5" s="10"/>
      <c r="I5" s="10"/>
      <c r="J5" s="109"/>
      <c r="K5" s="169"/>
      <c r="L5" s="12"/>
      <c r="M5" s="169"/>
    </row>
    <row r="6" spans="1:22" ht="13.5" customHeight="1">
      <c r="A6" s="165"/>
      <c r="B6" s="167"/>
      <c r="C6" s="28" t="s">
        <v>130</v>
      </c>
      <c r="D6" s="25" t="s">
        <v>693</v>
      </c>
      <c r="E6" s="44"/>
      <c r="F6" s="54"/>
      <c r="G6" s="54"/>
      <c r="H6" s="54"/>
      <c r="I6" s="53"/>
      <c r="J6" s="109"/>
      <c r="K6" s="169"/>
      <c r="L6" s="49"/>
      <c r="M6" s="169"/>
    </row>
    <row r="7" spans="1:22" ht="13.5" customHeight="1">
      <c r="A7" s="165"/>
      <c r="B7" s="167"/>
      <c r="C7" s="28" t="s">
        <v>130</v>
      </c>
      <c r="D7" s="25" t="s">
        <v>694</v>
      </c>
      <c r="E7" s="53"/>
      <c r="F7" s="54"/>
      <c r="G7" s="54"/>
      <c r="H7" s="54"/>
      <c r="I7" s="53"/>
      <c r="J7" s="109"/>
      <c r="K7" s="169"/>
      <c r="L7" s="20"/>
      <c r="M7" s="170"/>
    </row>
    <row r="8" spans="1:22" ht="13.5" customHeight="1">
      <c r="A8" s="165"/>
      <c r="B8" s="167"/>
      <c r="C8" s="28" t="s">
        <v>130</v>
      </c>
      <c r="D8" s="25" t="s">
        <v>695</v>
      </c>
      <c r="E8" s="53"/>
      <c r="F8" s="54"/>
      <c r="G8" s="54"/>
      <c r="H8" s="54"/>
      <c r="I8" s="53"/>
      <c r="J8" s="109"/>
      <c r="K8" s="169"/>
      <c r="L8" s="35" t="s">
        <v>130</v>
      </c>
      <c r="M8" s="169" t="s">
        <v>132</v>
      </c>
    </row>
    <row r="9" spans="1:22" ht="13.5" customHeight="1">
      <c r="A9" s="165"/>
      <c r="B9" s="167"/>
      <c r="C9" s="28" t="s">
        <v>130</v>
      </c>
      <c r="D9" s="25" t="s">
        <v>696</v>
      </c>
      <c r="E9" s="53"/>
      <c r="F9" s="54"/>
      <c r="G9" s="54"/>
      <c r="H9" s="54"/>
      <c r="I9" s="53"/>
      <c r="J9" s="109"/>
      <c r="K9" s="169"/>
      <c r="L9" s="96"/>
      <c r="M9" s="169"/>
    </row>
    <row r="10" spans="1:22" ht="13.5" customHeight="1">
      <c r="A10" s="165"/>
      <c r="B10" s="167"/>
      <c r="C10" s="28" t="s">
        <v>130</v>
      </c>
      <c r="D10" s="25" t="s">
        <v>697</v>
      </c>
      <c r="E10" s="53"/>
      <c r="F10" s="54"/>
      <c r="G10" s="54"/>
      <c r="H10" s="54"/>
      <c r="I10" s="53"/>
      <c r="J10" s="109"/>
      <c r="K10" s="169"/>
      <c r="L10" s="96"/>
      <c r="M10" s="169"/>
    </row>
    <row r="11" spans="1:22" ht="13.5" customHeight="1">
      <c r="A11" s="165"/>
      <c r="B11" s="167"/>
      <c r="C11" s="28" t="s">
        <v>130</v>
      </c>
      <c r="D11" s="25" t="s">
        <v>698</v>
      </c>
      <c r="E11" s="53"/>
      <c r="F11" s="54"/>
      <c r="G11" s="54"/>
      <c r="H11" s="54"/>
      <c r="I11" s="53"/>
      <c r="J11" s="109"/>
      <c r="K11" s="169"/>
      <c r="L11" s="96"/>
      <c r="M11" s="169"/>
    </row>
    <row r="12" spans="1:22" ht="13.5" customHeight="1">
      <c r="A12" s="165"/>
      <c r="B12" s="167"/>
      <c r="C12" s="28" t="s">
        <v>130</v>
      </c>
      <c r="D12" s="162" t="s">
        <v>699</v>
      </c>
      <c r="E12" s="162"/>
      <c r="F12" s="162"/>
      <c r="G12" s="162"/>
      <c r="H12" s="162"/>
      <c r="I12" s="162"/>
      <c r="J12" s="109"/>
      <c r="K12" s="169"/>
      <c r="L12" s="96"/>
      <c r="M12" s="169"/>
    </row>
    <row r="13" spans="1:22" ht="13.5" customHeight="1">
      <c r="A13" s="165"/>
      <c r="B13" s="167"/>
      <c r="C13" s="17"/>
      <c r="D13" s="162"/>
      <c r="E13" s="162"/>
      <c r="F13" s="162"/>
      <c r="G13" s="162"/>
      <c r="H13" s="162"/>
      <c r="I13" s="162"/>
      <c r="J13" s="109"/>
      <c r="K13" s="169"/>
      <c r="L13" s="96"/>
      <c r="M13" s="169"/>
    </row>
    <row r="14" spans="1:22" ht="13.5" customHeight="1">
      <c r="A14" s="165"/>
      <c r="B14" s="167"/>
      <c r="C14" s="28" t="s">
        <v>130</v>
      </c>
      <c r="D14" s="25" t="s">
        <v>700</v>
      </c>
      <c r="E14" s="53"/>
      <c r="F14" s="54"/>
      <c r="G14" s="54"/>
      <c r="H14" s="54"/>
      <c r="I14" s="53"/>
      <c r="J14" s="109"/>
      <c r="K14" s="169"/>
      <c r="L14" s="96"/>
      <c r="M14" s="169"/>
    </row>
    <row r="15" spans="1:22" ht="13.5" customHeight="1">
      <c r="A15" s="171" t="s">
        <v>12</v>
      </c>
      <c r="B15" s="167"/>
      <c r="C15" s="28" t="s">
        <v>130</v>
      </c>
      <c r="D15" s="162" t="s">
        <v>701</v>
      </c>
      <c r="E15" s="162"/>
      <c r="F15" s="162"/>
      <c r="G15" s="162"/>
      <c r="H15" s="162"/>
      <c r="I15" s="162"/>
      <c r="J15" s="109"/>
      <c r="K15" s="169"/>
      <c r="L15" s="96"/>
      <c r="M15" s="169"/>
    </row>
    <row r="16" spans="1:22" ht="13.5" customHeight="1">
      <c r="A16" s="171"/>
      <c r="B16" s="167"/>
      <c r="C16" s="17"/>
      <c r="D16" s="162"/>
      <c r="E16" s="162"/>
      <c r="F16" s="162"/>
      <c r="G16" s="162"/>
      <c r="H16" s="162"/>
      <c r="I16" s="162"/>
      <c r="J16" s="109"/>
      <c r="K16" s="169"/>
      <c r="L16" s="96"/>
      <c r="M16" s="169"/>
    </row>
    <row r="17" spans="1:13" ht="13.5" customHeight="1">
      <c r="A17" s="171"/>
      <c r="B17" s="167"/>
      <c r="C17" s="28" t="s">
        <v>130</v>
      </c>
      <c r="D17" s="25" t="s">
        <v>702</v>
      </c>
      <c r="E17" s="53"/>
      <c r="F17" s="54"/>
      <c r="G17" s="54"/>
      <c r="H17" s="54"/>
      <c r="I17" s="53"/>
      <c r="J17" s="109"/>
      <c r="K17" s="169"/>
      <c r="L17" s="96"/>
      <c r="M17" s="169"/>
    </row>
    <row r="18" spans="1:13" ht="13.5" customHeight="1">
      <c r="A18" s="171"/>
      <c r="B18" s="167"/>
      <c r="C18" s="28" t="s">
        <v>130</v>
      </c>
      <c r="D18" s="25" t="s">
        <v>703</v>
      </c>
      <c r="E18" s="53"/>
      <c r="F18" s="54"/>
      <c r="G18" s="54"/>
      <c r="H18" s="54"/>
      <c r="I18" s="53"/>
      <c r="J18" s="109"/>
      <c r="K18" s="169"/>
      <c r="L18" s="96"/>
      <c r="M18" s="169"/>
    </row>
    <row r="19" spans="1:13" ht="13.5" customHeight="1">
      <c r="A19" s="171"/>
      <c r="B19" s="167"/>
      <c r="C19" s="28" t="s">
        <v>130</v>
      </c>
      <c r="D19" s="25" t="s">
        <v>704</v>
      </c>
      <c r="E19" s="53"/>
      <c r="F19" s="54"/>
      <c r="G19" s="54"/>
      <c r="H19" s="54"/>
      <c r="I19" s="53"/>
      <c r="J19" s="109"/>
      <c r="K19" s="169"/>
      <c r="L19" s="96"/>
      <c r="M19" s="169"/>
    </row>
    <row r="20" spans="1:13" ht="13.5" customHeight="1">
      <c r="A20" s="171"/>
      <c r="B20" s="167"/>
      <c r="C20" s="28" t="s">
        <v>130</v>
      </c>
      <c r="D20" s="25" t="s">
        <v>705</v>
      </c>
      <c r="E20" s="53"/>
      <c r="F20" s="54"/>
      <c r="G20" s="54"/>
      <c r="H20" s="54"/>
      <c r="I20" s="53"/>
      <c r="J20" s="109"/>
      <c r="K20" s="169"/>
      <c r="L20" s="96"/>
      <c r="M20" s="169"/>
    </row>
    <row r="21" spans="1:13" ht="13.5" customHeight="1">
      <c r="A21" s="171"/>
      <c r="B21" s="167"/>
      <c r="C21" s="28" t="s">
        <v>130</v>
      </c>
      <c r="D21" s="162" t="s">
        <v>706</v>
      </c>
      <c r="E21" s="162"/>
      <c r="F21" s="162"/>
      <c r="G21" s="162"/>
      <c r="H21" s="162"/>
      <c r="I21" s="162"/>
      <c r="J21" s="109"/>
      <c r="K21" s="169"/>
      <c r="L21" s="96"/>
      <c r="M21" s="169"/>
    </row>
    <row r="22" spans="1:13" ht="13.5" customHeight="1">
      <c r="A22" s="171"/>
      <c r="B22" s="167"/>
      <c r="C22" s="17"/>
      <c r="D22" s="162"/>
      <c r="E22" s="162"/>
      <c r="F22" s="162"/>
      <c r="G22" s="162"/>
      <c r="H22" s="162"/>
      <c r="I22" s="162"/>
      <c r="J22" s="109"/>
      <c r="K22" s="169"/>
      <c r="L22" s="96"/>
      <c r="M22" s="169"/>
    </row>
    <row r="23" spans="1:13" ht="13.5" customHeight="1">
      <c r="A23" s="171"/>
      <c r="B23" s="167"/>
      <c r="C23" s="28" t="s">
        <v>130</v>
      </c>
      <c r="D23" s="162" t="s">
        <v>707</v>
      </c>
      <c r="E23" s="162"/>
      <c r="F23" s="162"/>
      <c r="G23" s="162"/>
      <c r="H23" s="162"/>
      <c r="I23" s="162"/>
      <c r="J23" s="109"/>
      <c r="K23" s="169"/>
      <c r="L23" s="96"/>
      <c r="M23" s="169"/>
    </row>
    <row r="24" spans="1:13" ht="13.5" customHeight="1">
      <c r="A24" s="171"/>
      <c r="B24" s="167"/>
      <c r="C24" s="17"/>
      <c r="D24" s="162"/>
      <c r="E24" s="162"/>
      <c r="F24" s="162"/>
      <c r="G24" s="162"/>
      <c r="H24" s="162"/>
      <c r="I24" s="162"/>
      <c r="J24" s="109"/>
      <c r="K24" s="169"/>
      <c r="L24" s="96"/>
      <c r="M24" s="169"/>
    </row>
    <row r="25" spans="1:13" ht="13.5" customHeight="1">
      <c r="A25" s="171"/>
      <c r="B25" s="167"/>
      <c r="C25" s="28" t="s">
        <v>130</v>
      </c>
      <c r="D25" s="25" t="s">
        <v>708</v>
      </c>
      <c r="E25" s="53"/>
      <c r="F25" s="54"/>
      <c r="G25" s="54"/>
      <c r="H25" s="54"/>
      <c r="I25" s="53"/>
      <c r="J25" s="109"/>
      <c r="K25" s="169"/>
      <c r="L25" s="96"/>
      <c r="M25" s="169"/>
    </row>
    <row r="26" spans="1:13" ht="13.5" customHeight="1">
      <c r="A26" s="171"/>
      <c r="B26" s="167"/>
      <c r="C26" s="28" t="s">
        <v>130</v>
      </c>
      <c r="D26" s="25" t="s">
        <v>709</v>
      </c>
      <c r="E26" s="91"/>
      <c r="F26" s="52"/>
      <c r="G26" s="52"/>
      <c r="H26" s="52"/>
      <c r="I26" s="52"/>
      <c r="J26" s="52"/>
      <c r="K26" s="169"/>
      <c r="L26" s="52"/>
      <c r="M26" s="169"/>
    </row>
    <row r="27" spans="1:13" ht="13.5" customHeight="1">
      <c r="A27" s="171"/>
      <c r="B27" s="167"/>
      <c r="C27" s="17"/>
      <c r="D27" s="25"/>
      <c r="E27" s="52"/>
      <c r="F27" s="52"/>
      <c r="G27" s="52"/>
      <c r="H27" s="52"/>
      <c r="I27" s="52"/>
      <c r="J27" s="52"/>
      <c r="K27" s="169"/>
      <c r="L27" s="52"/>
      <c r="M27" s="169"/>
    </row>
    <row r="28" spans="1:13" ht="13.5" customHeight="1">
      <c r="A28" s="171"/>
      <c r="B28" s="167"/>
      <c r="C28" s="17"/>
      <c r="D28" s="25"/>
      <c r="E28" s="94"/>
      <c r="F28" s="96"/>
      <c r="G28" s="96"/>
      <c r="H28" s="96"/>
      <c r="I28" s="109"/>
      <c r="J28" s="109"/>
      <c r="K28" s="169"/>
      <c r="L28" s="96"/>
      <c r="M28" s="169"/>
    </row>
    <row r="29" spans="1:13">
      <c r="A29" s="171"/>
      <c r="B29" s="167"/>
      <c r="C29" s="17"/>
      <c r="D29" s="25"/>
      <c r="E29" s="96"/>
      <c r="F29" s="96"/>
      <c r="G29" s="96"/>
      <c r="H29" s="96"/>
      <c r="I29" s="109"/>
      <c r="J29" s="109"/>
      <c r="K29" s="169"/>
      <c r="L29" s="96"/>
      <c r="M29" s="169"/>
    </row>
    <row r="30" spans="1:13">
      <c r="A30" s="174"/>
      <c r="B30" s="175"/>
      <c r="C30" s="19"/>
      <c r="D30" s="27"/>
      <c r="E30" s="57"/>
      <c r="F30" s="57"/>
      <c r="G30" s="57"/>
      <c r="H30" s="57"/>
      <c r="I30" s="57"/>
      <c r="J30" s="57"/>
      <c r="K30" s="170"/>
      <c r="L30" s="57"/>
      <c r="M30" s="170"/>
    </row>
    <row r="31" spans="1:13">
      <c r="A31" s="11" t="s">
        <v>123</v>
      </c>
      <c r="C31" s="33"/>
      <c r="D31" s="41"/>
      <c r="K31" s="33"/>
      <c r="L31" s="33"/>
      <c r="M31" s="16"/>
    </row>
    <row r="32" spans="1:13" ht="19.5">
      <c r="A32" s="11" t="s">
        <v>1</v>
      </c>
      <c r="C32" s="33"/>
      <c r="D32" s="41"/>
      <c r="G32" s="4" t="s">
        <v>16</v>
      </c>
      <c r="K32" s="33"/>
      <c r="L32" s="33"/>
      <c r="M32" s="113" t="str">
        <f>M2</f>
        <v>（主任監督員）</v>
      </c>
    </row>
    <row r="33" spans="1:24" ht="19.5">
      <c r="A33" s="6" t="s">
        <v>2</v>
      </c>
      <c r="B33" s="6" t="s">
        <v>3</v>
      </c>
      <c r="C33" s="157" t="s">
        <v>4</v>
      </c>
      <c r="D33" s="158"/>
      <c r="E33" s="158"/>
      <c r="F33" s="159"/>
      <c r="G33" s="160" t="s">
        <v>6</v>
      </c>
      <c r="H33" s="161"/>
      <c r="I33" s="6" t="s">
        <v>8</v>
      </c>
      <c r="J33" s="97"/>
      <c r="K33" s="99" t="s">
        <v>9</v>
      </c>
      <c r="L33" s="97"/>
      <c r="M33" s="99" t="s">
        <v>10</v>
      </c>
    </row>
    <row r="34" spans="1:24">
      <c r="A34" s="164" t="s">
        <v>11</v>
      </c>
      <c r="B34" s="166" t="s">
        <v>124</v>
      </c>
      <c r="C34" s="17"/>
      <c r="D34" s="25"/>
      <c r="E34" s="10"/>
      <c r="F34" s="54"/>
      <c r="G34" s="54"/>
      <c r="H34" s="54"/>
      <c r="I34" s="53"/>
      <c r="J34" s="14"/>
      <c r="K34" s="168"/>
      <c r="L34" s="85"/>
      <c r="M34" s="168"/>
      <c r="O34" s="59"/>
      <c r="P34" s="59"/>
      <c r="Q34" s="59"/>
      <c r="R34" s="59"/>
      <c r="S34" s="59"/>
      <c r="T34" s="59"/>
      <c r="U34" s="59"/>
      <c r="V34" s="59"/>
      <c r="W34" s="60" t="s">
        <v>329</v>
      </c>
      <c r="X34" s="59"/>
    </row>
    <row r="35" spans="1:24">
      <c r="A35" s="165"/>
      <c r="B35" s="167"/>
      <c r="C35" s="17"/>
      <c r="D35" s="25"/>
      <c r="E35" s="53" t="str">
        <f>"評価値＝(　"&amp;TEXT(P35+R35*0.5,"0.0")&amp;"　)評価数／(　"&amp;TEXT(P35+R35+T35,"0.0")&amp;"　)対象評価項目数＝（　"&amp;TEXT(W35,0)&amp;"　）％"</f>
        <v>評価値＝(　0.0　)評価数／(　0.0　)対象評価項目数＝（　0　）％</v>
      </c>
      <c r="F35" s="54"/>
      <c r="G35" s="54"/>
      <c r="H35" s="54"/>
      <c r="I35" s="53"/>
      <c r="J35" s="53"/>
      <c r="K35" s="169"/>
      <c r="L35" s="18"/>
      <c r="M35" s="169"/>
      <c r="O35" s="59" t="s">
        <v>330</v>
      </c>
      <c r="P35" s="60">
        <f>COUNTIF($C6:$C26,"〇")</f>
        <v>0</v>
      </c>
      <c r="Q35" s="59" t="s">
        <v>331</v>
      </c>
      <c r="R35" s="60">
        <f>COUNTIF($C6:$C26,"△")</f>
        <v>0</v>
      </c>
      <c r="S35" s="59" t="s">
        <v>332</v>
      </c>
      <c r="T35" s="60">
        <f>COUNTIF($C6:$C26,"×")</f>
        <v>0</v>
      </c>
      <c r="U35" s="59" t="s">
        <v>333</v>
      </c>
      <c r="V35" s="61">
        <f>IF(P35+R35+T35=0,0,ROUND((P35+R35*0.5)/(P35+R35+T35),3))</f>
        <v>0</v>
      </c>
      <c r="W35" s="59">
        <f>IF(V35="","",ROUND(V35*100,1))</f>
        <v>0</v>
      </c>
      <c r="X35" s="62" t="str">
        <f>IF(W35&lt;60,"d",IF(W35&lt;80,"c",IF(W35&lt;90,"b","a")))</f>
        <v>d</v>
      </c>
    </row>
    <row r="36" spans="1:24">
      <c r="A36" s="165"/>
      <c r="B36" s="167"/>
      <c r="C36" s="17"/>
      <c r="D36" s="25"/>
      <c r="E36" s="53" t="s">
        <v>805</v>
      </c>
      <c r="F36" s="54"/>
      <c r="G36" s="54"/>
      <c r="H36" s="54"/>
      <c r="I36" s="53"/>
      <c r="J36" s="53"/>
      <c r="K36" s="169"/>
      <c r="L36" s="18"/>
      <c r="M36" s="169"/>
    </row>
    <row r="37" spans="1:24">
      <c r="A37" s="165"/>
      <c r="B37" s="167"/>
      <c r="C37" s="17"/>
      <c r="D37" s="25"/>
      <c r="E37" s="53" t="s">
        <v>806</v>
      </c>
      <c r="F37" s="54"/>
      <c r="G37" s="54"/>
      <c r="H37" s="54"/>
      <c r="I37" s="53"/>
      <c r="J37" s="53"/>
      <c r="K37" s="169"/>
      <c r="L37" s="18"/>
      <c r="M37" s="169"/>
    </row>
    <row r="38" spans="1:24">
      <c r="A38" s="165"/>
      <c r="B38" s="167"/>
      <c r="C38" s="17"/>
      <c r="D38" s="25"/>
      <c r="E38" s="53" t="s">
        <v>807</v>
      </c>
      <c r="F38" s="54"/>
      <c r="G38" s="54"/>
      <c r="H38" s="54"/>
      <c r="I38" s="53"/>
      <c r="J38" s="53"/>
      <c r="K38" s="169"/>
      <c r="L38" s="53"/>
      <c r="M38" s="169"/>
    </row>
    <row r="39" spans="1:24">
      <c r="A39" s="165"/>
      <c r="B39" s="167"/>
      <c r="C39" s="17"/>
      <c r="D39" s="25"/>
      <c r="E39" s="53" t="s">
        <v>808</v>
      </c>
      <c r="F39" s="54"/>
      <c r="G39" s="54"/>
      <c r="H39" s="54"/>
      <c r="I39" s="53"/>
      <c r="J39" s="53"/>
      <c r="K39" s="169"/>
      <c r="L39" s="53"/>
      <c r="M39" s="169"/>
    </row>
    <row r="40" spans="1:24">
      <c r="A40" s="165"/>
      <c r="B40" s="167"/>
      <c r="C40" s="17"/>
      <c r="D40" s="25"/>
      <c r="E40" s="53"/>
      <c r="F40" s="54"/>
      <c r="G40" s="54"/>
      <c r="H40" s="54"/>
      <c r="I40" s="53"/>
      <c r="J40" s="53"/>
      <c r="K40" s="169"/>
      <c r="L40" s="53"/>
      <c r="M40" s="169"/>
    </row>
    <row r="41" spans="1:24">
      <c r="A41" s="165"/>
      <c r="B41" s="167"/>
      <c r="C41" s="17"/>
      <c r="D41" s="25"/>
      <c r="E41" s="53"/>
      <c r="F41" s="54"/>
      <c r="G41" s="54"/>
      <c r="H41" s="54"/>
      <c r="I41" s="53"/>
      <c r="J41" s="53"/>
      <c r="K41" s="169"/>
      <c r="L41" s="53"/>
      <c r="M41" s="169"/>
    </row>
    <row r="42" spans="1:24">
      <c r="A42" s="165"/>
      <c r="B42" s="167"/>
      <c r="C42" s="17"/>
      <c r="D42" s="25"/>
      <c r="E42" s="53"/>
      <c r="F42" s="54"/>
      <c r="G42" s="54"/>
      <c r="H42" s="54"/>
      <c r="I42" s="53"/>
      <c r="J42" s="53"/>
      <c r="K42" s="169"/>
      <c r="L42" s="53"/>
      <c r="M42" s="169"/>
    </row>
    <row r="43" spans="1:24">
      <c r="A43" s="165"/>
      <c r="B43" s="167"/>
      <c r="C43" s="17"/>
      <c r="D43" s="25"/>
      <c r="E43" s="53"/>
      <c r="F43" s="54"/>
      <c r="G43" s="54"/>
      <c r="H43" s="54"/>
      <c r="I43" s="53"/>
      <c r="J43" s="53"/>
      <c r="K43" s="169"/>
      <c r="L43" s="53"/>
      <c r="M43" s="169"/>
    </row>
    <row r="44" spans="1:24">
      <c r="A44" s="171" t="s">
        <v>12</v>
      </c>
      <c r="B44" s="167"/>
      <c r="C44" s="17"/>
      <c r="D44" s="25"/>
      <c r="E44" s="53"/>
      <c r="F44" s="54"/>
      <c r="G44" s="54"/>
      <c r="H44" s="54"/>
      <c r="I44" s="53"/>
      <c r="J44" s="53"/>
      <c r="K44" s="169"/>
      <c r="L44" s="53"/>
      <c r="M44" s="169"/>
    </row>
    <row r="45" spans="1:24">
      <c r="A45" s="171"/>
      <c r="B45" s="167"/>
      <c r="C45" s="17"/>
      <c r="D45" s="25"/>
      <c r="E45" s="53"/>
      <c r="F45" s="54"/>
      <c r="G45" s="54"/>
      <c r="H45" s="54"/>
      <c r="I45" s="53"/>
      <c r="J45" s="53"/>
      <c r="K45" s="169"/>
      <c r="L45" s="53"/>
      <c r="M45" s="169"/>
    </row>
    <row r="46" spans="1:24">
      <c r="A46" s="171"/>
      <c r="B46" s="167"/>
      <c r="C46" s="17"/>
      <c r="D46" s="25"/>
      <c r="E46" s="53"/>
      <c r="F46" s="54"/>
      <c r="G46" s="54"/>
      <c r="H46" s="54"/>
      <c r="I46" s="53"/>
      <c r="J46" s="53"/>
      <c r="K46" s="169"/>
      <c r="L46" s="53"/>
      <c r="M46" s="169"/>
    </row>
    <row r="47" spans="1:24">
      <c r="A47" s="171"/>
      <c r="B47" s="167"/>
      <c r="C47" s="17"/>
      <c r="D47" s="25"/>
      <c r="E47" s="53"/>
      <c r="F47" s="54"/>
      <c r="G47" s="54"/>
      <c r="H47" s="54"/>
      <c r="I47" s="53"/>
      <c r="J47" s="53"/>
      <c r="K47" s="169"/>
      <c r="L47" s="53"/>
      <c r="M47" s="169"/>
    </row>
    <row r="48" spans="1:24">
      <c r="A48" s="171"/>
      <c r="B48" s="167"/>
      <c r="C48" s="17"/>
      <c r="D48" s="25"/>
      <c r="E48" s="53"/>
      <c r="F48" s="54"/>
      <c r="G48" s="54"/>
      <c r="H48" s="54"/>
      <c r="I48" s="53"/>
      <c r="J48" s="53"/>
      <c r="K48" s="169"/>
      <c r="L48" s="53"/>
      <c r="M48" s="169"/>
    </row>
    <row r="49" spans="1:13">
      <c r="A49" s="171"/>
      <c r="B49" s="167"/>
      <c r="C49" s="17"/>
      <c r="D49" s="25"/>
      <c r="E49" s="53"/>
      <c r="F49" s="54"/>
      <c r="G49" s="54"/>
      <c r="H49" s="54"/>
      <c r="I49" s="53"/>
      <c r="J49" s="53"/>
      <c r="K49" s="169"/>
      <c r="L49" s="53"/>
      <c r="M49" s="169"/>
    </row>
    <row r="50" spans="1:13">
      <c r="A50" s="171"/>
      <c r="B50" s="167"/>
      <c r="C50" s="17"/>
      <c r="D50" s="25"/>
      <c r="E50" s="53"/>
      <c r="F50" s="54"/>
      <c r="G50" s="54"/>
      <c r="H50" s="54"/>
      <c r="I50" s="53"/>
      <c r="J50" s="53"/>
      <c r="K50" s="169"/>
      <c r="L50" s="53"/>
      <c r="M50" s="169"/>
    </row>
    <row r="51" spans="1:13">
      <c r="A51" s="171"/>
      <c r="B51" s="167"/>
      <c r="C51" s="17"/>
      <c r="D51" s="25"/>
      <c r="E51" s="53"/>
      <c r="F51" s="54"/>
      <c r="G51" s="54"/>
      <c r="H51" s="54"/>
      <c r="I51" s="53"/>
      <c r="J51" s="53"/>
      <c r="K51" s="169"/>
      <c r="L51" s="53"/>
      <c r="M51" s="169"/>
    </row>
    <row r="52" spans="1:13">
      <c r="A52" s="171"/>
      <c r="B52" s="167"/>
      <c r="C52" s="17"/>
      <c r="D52" s="25"/>
      <c r="E52" s="10"/>
      <c r="F52" s="54"/>
      <c r="G52" s="54"/>
      <c r="H52" s="54"/>
      <c r="I52" s="53"/>
      <c r="J52" s="53"/>
      <c r="K52" s="169"/>
      <c r="L52" s="53"/>
      <c r="M52" s="169"/>
    </row>
    <row r="53" spans="1:13">
      <c r="A53" s="171"/>
      <c r="B53" s="167"/>
      <c r="C53" s="17"/>
      <c r="D53" s="25"/>
      <c r="E53" s="10"/>
      <c r="F53" s="54"/>
      <c r="G53" s="54"/>
      <c r="H53" s="54"/>
      <c r="I53" s="53"/>
      <c r="J53" s="53"/>
      <c r="K53" s="169"/>
      <c r="L53" s="53"/>
      <c r="M53" s="169"/>
    </row>
    <row r="54" spans="1:13">
      <c r="A54" s="171"/>
      <c r="B54" s="167"/>
      <c r="C54" s="17"/>
      <c r="D54" s="25"/>
      <c r="E54" s="53"/>
      <c r="F54" s="54"/>
      <c r="G54" s="54"/>
      <c r="H54" s="54"/>
      <c r="I54" s="53"/>
      <c r="J54" s="53"/>
      <c r="K54" s="169"/>
      <c r="L54" s="53"/>
      <c r="M54" s="169"/>
    </row>
    <row r="55" spans="1:13">
      <c r="A55" s="171"/>
      <c r="B55" s="167"/>
      <c r="C55" s="17"/>
      <c r="D55" s="25"/>
      <c r="E55" s="10"/>
      <c r="F55" s="54"/>
      <c r="G55" s="54"/>
      <c r="H55" s="54"/>
      <c r="I55" s="53"/>
      <c r="J55" s="53"/>
      <c r="K55" s="169"/>
      <c r="L55" s="53"/>
      <c r="M55" s="169"/>
    </row>
    <row r="56" spans="1:13">
      <c r="A56" s="174"/>
      <c r="B56" s="175"/>
      <c r="C56" s="19"/>
      <c r="D56" s="27"/>
      <c r="E56" s="57"/>
      <c r="F56" s="57"/>
      <c r="G56" s="57"/>
      <c r="H56" s="57"/>
      <c r="I56" s="57"/>
      <c r="J56" s="57"/>
      <c r="K56" s="170"/>
      <c r="L56" s="57"/>
      <c r="M56" s="170"/>
    </row>
    <row r="57" spans="1:13">
      <c r="C57" s="33"/>
      <c r="D57" s="41"/>
      <c r="K57" s="33"/>
      <c r="L57" s="33"/>
    </row>
    <row r="58" spans="1:13">
      <c r="K58" s="33"/>
      <c r="L58" s="33"/>
    </row>
    <row r="59" spans="1:13">
      <c r="K59" s="33"/>
      <c r="L59" s="33"/>
    </row>
    <row r="60" spans="1:13">
      <c r="K60" s="33"/>
      <c r="L60" s="33"/>
    </row>
    <row r="61" spans="1:13">
      <c r="K61" s="33"/>
      <c r="L61" s="33"/>
    </row>
    <row r="62" spans="1:13">
      <c r="K62" s="33"/>
      <c r="L62" s="33"/>
    </row>
    <row r="63" spans="1:13">
      <c r="K63" s="33"/>
      <c r="L63" s="33"/>
    </row>
    <row r="64" spans="1:13">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c r="K71" s="33"/>
      <c r="L71" s="33"/>
    </row>
    <row r="72" spans="4:91" s="11" customFormat="1">
      <c r="D72" s="23"/>
      <c r="K72" s="33"/>
      <c r="L72" s="33"/>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sheetData>
  <mergeCells count="22">
    <mergeCell ref="M8:M30"/>
    <mergeCell ref="D12:I13"/>
    <mergeCell ref="A15:A30"/>
    <mergeCell ref="D15:I16"/>
    <mergeCell ref="D21:I22"/>
    <mergeCell ref="D23:I24"/>
    <mergeCell ref="A4:A14"/>
    <mergeCell ref="B4:B30"/>
    <mergeCell ref="K4:K7"/>
    <mergeCell ref="M4:M7"/>
    <mergeCell ref="K8:K30"/>
    <mergeCell ref="K34:K37"/>
    <mergeCell ref="M34:M37"/>
    <mergeCell ref="K38:K56"/>
    <mergeCell ref="M38:M56"/>
    <mergeCell ref="A44:A56"/>
    <mergeCell ref="C3:F3"/>
    <mergeCell ref="G3:H3"/>
    <mergeCell ref="C33:F33"/>
    <mergeCell ref="G33:H33"/>
    <mergeCell ref="A34:A43"/>
    <mergeCell ref="B34:B56"/>
  </mergeCells>
  <phoneticPr fontId="2"/>
  <dataValidations count="2">
    <dataValidation type="list" allowBlank="1" showInputMessage="1" showErrorMessage="1" sqref="C6:C12 C14:C15 C17:C21 C23 C25:C26">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0"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s="1" customFormat="1">
      <c r="A1" s="3" t="s">
        <v>22</v>
      </c>
      <c r="B1" s="3"/>
      <c r="C1" s="32"/>
      <c r="D1" s="41"/>
      <c r="E1" s="3"/>
      <c r="F1" s="3"/>
      <c r="G1" s="3"/>
      <c r="H1" s="3"/>
      <c r="I1" s="3"/>
      <c r="J1" s="3"/>
      <c r="K1" s="32"/>
      <c r="L1" s="32"/>
      <c r="M1" s="16"/>
    </row>
    <row r="2" spans="1:22" s="1" customFormat="1" ht="19.5">
      <c r="A2" s="3" t="s">
        <v>1</v>
      </c>
      <c r="B2" s="3"/>
      <c r="C2" s="32"/>
      <c r="D2" s="41"/>
      <c r="E2" s="3"/>
      <c r="F2" s="3"/>
      <c r="G2" s="4" t="s">
        <v>16</v>
      </c>
      <c r="H2" s="3"/>
      <c r="I2" s="3"/>
      <c r="J2" s="3"/>
      <c r="K2" s="32"/>
      <c r="L2" s="32"/>
      <c r="M2" s="113" t="s">
        <v>804</v>
      </c>
      <c r="O2" s="59"/>
      <c r="P2" s="60" t="s">
        <v>334</v>
      </c>
      <c r="Q2" s="60"/>
      <c r="R2" s="60" t="s">
        <v>336</v>
      </c>
      <c r="S2" s="60"/>
      <c r="T2" s="60" t="s">
        <v>338</v>
      </c>
      <c r="U2" s="60" t="s">
        <v>339</v>
      </c>
      <c r="V2" s="60" t="s">
        <v>340</v>
      </c>
    </row>
    <row r="3" spans="1:22" s="1" customFormat="1" ht="18.75" customHeight="1">
      <c r="A3" s="6" t="s">
        <v>2</v>
      </c>
      <c r="B3" s="6" t="s">
        <v>3</v>
      </c>
      <c r="C3" s="157" t="s">
        <v>4</v>
      </c>
      <c r="D3" s="158"/>
      <c r="E3" s="158"/>
      <c r="F3" s="159"/>
      <c r="G3" s="160" t="s">
        <v>6</v>
      </c>
      <c r="H3" s="161"/>
      <c r="I3" s="6" t="s">
        <v>8</v>
      </c>
      <c r="J3" s="71"/>
      <c r="K3" s="72" t="s">
        <v>9</v>
      </c>
      <c r="L3" s="71"/>
      <c r="M3" s="73" t="s">
        <v>10</v>
      </c>
      <c r="O3" s="62" t="str">
        <f>IF(OR(L4="〇",L9="〇"),"e",IF(OR(J4="〇",J9="〇"),"d",X23))</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s="1" customFormat="1" ht="18.75" customHeight="1">
      <c r="A4" s="164" t="s">
        <v>11</v>
      </c>
      <c r="B4" s="166" t="s">
        <v>21</v>
      </c>
      <c r="C4" s="22"/>
      <c r="D4" s="42"/>
      <c r="E4" s="9" t="s">
        <v>90</v>
      </c>
      <c r="F4" s="9"/>
      <c r="G4" s="9"/>
      <c r="H4" s="9"/>
      <c r="I4" s="9"/>
      <c r="J4" s="14"/>
      <c r="K4" s="168"/>
      <c r="L4" s="35" t="s">
        <v>130</v>
      </c>
      <c r="M4" s="169" t="s">
        <v>131</v>
      </c>
    </row>
    <row r="5" spans="1:22" s="1" customFormat="1">
      <c r="A5" s="165"/>
      <c r="B5" s="167"/>
      <c r="C5" s="17"/>
      <c r="D5" s="25"/>
      <c r="E5" s="33" t="s">
        <v>14</v>
      </c>
      <c r="F5" s="10"/>
      <c r="G5" s="10"/>
      <c r="H5" s="10"/>
      <c r="I5" s="10"/>
      <c r="J5" s="53"/>
      <c r="K5" s="169"/>
      <c r="L5" s="12"/>
      <c r="M5" s="169"/>
    </row>
    <row r="6" spans="1:22" s="1" customFormat="1" ht="13.5" customHeight="1">
      <c r="A6" s="165"/>
      <c r="B6" s="167"/>
      <c r="C6" s="28" t="s">
        <v>130</v>
      </c>
      <c r="D6" s="162" t="s">
        <v>209</v>
      </c>
      <c r="E6" s="162"/>
      <c r="F6" s="162"/>
      <c r="G6" s="162"/>
      <c r="H6" s="162"/>
      <c r="I6" s="162"/>
      <c r="J6" s="53"/>
      <c r="K6" s="169"/>
      <c r="L6" s="17"/>
      <c r="M6" s="169"/>
    </row>
    <row r="7" spans="1:22" s="1" customFormat="1" ht="13.5" customHeight="1">
      <c r="A7" s="165"/>
      <c r="B7" s="167"/>
      <c r="C7" s="28" t="s">
        <v>130</v>
      </c>
      <c r="D7" s="162" t="s">
        <v>210</v>
      </c>
      <c r="E7" s="162"/>
      <c r="F7" s="162"/>
      <c r="G7" s="162"/>
      <c r="H7" s="162"/>
      <c r="I7" s="162"/>
      <c r="J7" s="53"/>
      <c r="K7" s="169"/>
      <c r="L7" s="49"/>
      <c r="M7" s="169"/>
    </row>
    <row r="8" spans="1:22" s="1" customFormat="1" ht="13.5" customHeight="1">
      <c r="A8" s="165"/>
      <c r="B8" s="167"/>
      <c r="C8" s="17"/>
      <c r="D8" s="162"/>
      <c r="E8" s="162"/>
      <c r="F8" s="162"/>
      <c r="G8" s="162"/>
      <c r="H8" s="162"/>
      <c r="I8" s="162"/>
      <c r="J8" s="53"/>
      <c r="K8" s="107"/>
      <c r="L8" s="20"/>
      <c r="M8" s="76"/>
    </row>
    <row r="9" spans="1:22" s="1" customFormat="1" ht="13.5" customHeight="1">
      <c r="A9" s="165"/>
      <c r="B9" s="167"/>
      <c r="C9" s="28" t="s">
        <v>130</v>
      </c>
      <c r="D9" s="25" t="s">
        <v>211</v>
      </c>
      <c r="E9" s="53"/>
      <c r="F9" s="54"/>
      <c r="G9" s="54"/>
      <c r="H9" s="54"/>
      <c r="I9" s="53"/>
      <c r="J9" s="53"/>
      <c r="K9" s="169"/>
      <c r="L9" s="35" t="s">
        <v>130</v>
      </c>
      <c r="M9" s="169" t="s">
        <v>132</v>
      </c>
    </row>
    <row r="10" spans="1:22" s="1" customFormat="1" ht="13.5" customHeight="1">
      <c r="A10" s="165"/>
      <c r="B10" s="167"/>
      <c r="C10" s="28" t="s">
        <v>130</v>
      </c>
      <c r="D10" s="25" t="s">
        <v>212</v>
      </c>
      <c r="E10" s="53"/>
      <c r="F10" s="54"/>
      <c r="G10" s="54"/>
      <c r="H10" s="54"/>
      <c r="I10" s="53"/>
      <c r="J10" s="53"/>
      <c r="K10" s="169"/>
      <c r="L10" s="53"/>
      <c r="M10" s="169"/>
    </row>
    <row r="11" spans="1:22" s="1" customFormat="1" ht="13.5" customHeight="1">
      <c r="A11" s="165"/>
      <c r="B11" s="167"/>
      <c r="C11" s="28" t="s">
        <v>130</v>
      </c>
      <c r="D11" s="25" t="s">
        <v>213</v>
      </c>
      <c r="E11" s="53"/>
      <c r="F11" s="54"/>
      <c r="G11" s="54"/>
      <c r="H11" s="54"/>
      <c r="I11" s="53"/>
      <c r="J11" s="53"/>
      <c r="K11" s="169"/>
      <c r="L11" s="53"/>
      <c r="M11" s="169"/>
    </row>
    <row r="12" spans="1:22" s="1" customFormat="1" ht="13.5" customHeight="1">
      <c r="A12" s="165"/>
      <c r="B12" s="167"/>
      <c r="C12" s="28" t="s">
        <v>130</v>
      </c>
      <c r="D12" s="25" t="s">
        <v>204</v>
      </c>
      <c r="E12" s="53"/>
      <c r="F12" s="54"/>
      <c r="G12" s="54"/>
      <c r="H12" s="54"/>
      <c r="I12" s="53"/>
      <c r="J12" s="53"/>
      <c r="K12" s="169"/>
      <c r="L12" s="53"/>
      <c r="M12" s="169"/>
    </row>
    <row r="13" spans="1:22" s="1" customFormat="1" ht="13.5" customHeight="1">
      <c r="A13" s="165"/>
      <c r="B13" s="167"/>
      <c r="C13" s="28" t="s">
        <v>130</v>
      </c>
      <c r="D13" s="25" t="s">
        <v>205</v>
      </c>
      <c r="E13" s="53"/>
      <c r="F13" s="54"/>
      <c r="G13" s="54"/>
      <c r="H13" s="54"/>
      <c r="I13" s="53"/>
      <c r="J13" s="53"/>
      <c r="K13" s="169"/>
      <c r="L13" s="53"/>
      <c r="M13" s="169"/>
    </row>
    <row r="14" spans="1:22" s="1" customFormat="1" ht="13.5" customHeight="1">
      <c r="A14" s="165"/>
      <c r="B14" s="167"/>
      <c r="C14" s="28" t="s">
        <v>130</v>
      </c>
      <c r="D14" s="25" t="s">
        <v>214</v>
      </c>
      <c r="E14" s="53"/>
      <c r="F14" s="54"/>
      <c r="G14" s="54"/>
      <c r="H14" s="54"/>
      <c r="I14" s="53"/>
      <c r="J14" s="53"/>
      <c r="K14" s="169"/>
      <c r="L14" s="53"/>
      <c r="M14" s="169"/>
    </row>
    <row r="15" spans="1:22" s="1" customFormat="1" ht="13.5" customHeight="1">
      <c r="A15" s="171" t="s">
        <v>12</v>
      </c>
      <c r="B15" s="167"/>
      <c r="C15" s="28" t="s">
        <v>130</v>
      </c>
      <c r="D15" s="25" t="s">
        <v>208</v>
      </c>
      <c r="E15" s="53"/>
      <c r="F15" s="54"/>
      <c r="G15" s="54"/>
      <c r="H15" s="54"/>
      <c r="I15" s="53"/>
      <c r="J15" s="53"/>
      <c r="K15" s="169"/>
      <c r="L15" s="53"/>
      <c r="M15" s="169"/>
    </row>
    <row r="16" spans="1:22" s="1" customFormat="1" ht="13.5" customHeight="1">
      <c r="A16" s="171"/>
      <c r="B16" s="167"/>
      <c r="C16" s="28" t="s">
        <v>130</v>
      </c>
      <c r="D16" s="25" t="s">
        <v>215</v>
      </c>
      <c r="E16" s="53"/>
      <c r="F16" s="54"/>
      <c r="G16" s="54"/>
      <c r="H16" s="54"/>
      <c r="I16" s="53"/>
      <c r="J16" s="53"/>
      <c r="K16" s="169"/>
      <c r="L16" s="53"/>
      <c r="M16" s="169"/>
    </row>
    <row r="17" spans="1:24" s="1" customFormat="1" ht="13.5" customHeight="1">
      <c r="A17" s="171"/>
      <c r="B17" s="167"/>
      <c r="C17" s="28" t="s">
        <v>130</v>
      </c>
      <c r="D17" s="162" t="s">
        <v>216</v>
      </c>
      <c r="E17" s="162"/>
      <c r="F17" s="162"/>
      <c r="G17" s="162"/>
      <c r="H17" s="162"/>
      <c r="I17" s="162"/>
      <c r="J17" s="53"/>
      <c r="K17" s="169"/>
      <c r="L17" s="53"/>
      <c r="M17" s="169"/>
    </row>
    <row r="18" spans="1:24" s="1" customFormat="1" ht="13.5" customHeight="1">
      <c r="A18" s="171"/>
      <c r="B18" s="167"/>
      <c r="C18" s="17"/>
      <c r="D18" s="162"/>
      <c r="E18" s="162"/>
      <c r="F18" s="162"/>
      <c r="G18" s="162"/>
      <c r="H18" s="162"/>
      <c r="I18" s="162"/>
      <c r="J18" s="53"/>
      <c r="K18" s="169"/>
      <c r="L18" s="53"/>
      <c r="M18" s="169"/>
    </row>
    <row r="19" spans="1:24" s="1" customFormat="1" ht="13.5" customHeight="1">
      <c r="A19" s="171"/>
      <c r="B19" s="167"/>
      <c r="C19" s="28" t="s">
        <v>130</v>
      </c>
      <c r="D19" s="25" t="s">
        <v>217</v>
      </c>
      <c r="E19" s="53"/>
      <c r="F19" s="54"/>
      <c r="G19" s="54"/>
      <c r="H19" s="54"/>
      <c r="I19" s="53"/>
      <c r="J19" s="53"/>
      <c r="K19" s="169"/>
      <c r="L19" s="53"/>
      <c r="M19" s="169"/>
    </row>
    <row r="20" spans="1:24" s="1" customFormat="1" ht="13.5" customHeight="1">
      <c r="A20" s="171"/>
      <c r="B20" s="167"/>
      <c r="C20" s="28" t="s">
        <v>130</v>
      </c>
      <c r="D20" s="25" t="s">
        <v>218</v>
      </c>
      <c r="E20" s="53"/>
      <c r="F20" s="54"/>
      <c r="G20" s="54"/>
      <c r="H20" s="54"/>
      <c r="I20" s="53"/>
      <c r="J20" s="53"/>
      <c r="K20" s="169"/>
      <c r="L20" s="53"/>
      <c r="M20" s="169"/>
    </row>
    <row r="21" spans="1:24" s="1" customFormat="1" ht="13.5" customHeight="1">
      <c r="A21" s="171"/>
      <c r="B21" s="167"/>
      <c r="C21" s="28" t="s">
        <v>130</v>
      </c>
      <c r="D21" s="25" t="s">
        <v>219</v>
      </c>
      <c r="E21" s="53"/>
      <c r="F21" s="54"/>
      <c r="G21" s="54"/>
      <c r="H21" s="54"/>
      <c r="I21" s="53"/>
      <c r="J21" s="53"/>
      <c r="K21" s="169"/>
      <c r="L21" s="53"/>
      <c r="M21" s="169"/>
    </row>
    <row r="22" spans="1:24" s="1" customFormat="1">
      <c r="A22" s="171"/>
      <c r="B22" s="167"/>
      <c r="C22" s="17"/>
      <c r="D22" s="25"/>
      <c r="E22" s="10"/>
      <c r="F22" s="54"/>
      <c r="G22" s="54"/>
      <c r="H22" s="54"/>
      <c r="I22" s="53"/>
      <c r="J22" s="53"/>
      <c r="K22" s="169"/>
      <c r="L22" s="53"/>
      <c r="M22" s="169"/>
      <c r="O22" s="59"/>
      <c r="P22" s="59"/>
      <c r="Q22" s="59"/>
      <c r="R22" s="59"/>
      <c r="S22" s="59"/>
      <c r="T22" s="59"/>
      <c r="U22" s="59"/>
      <c r="V22" s="59"/>
      <c r="W22" s="60" t="s">
        <v>329</v>
      </c>
      <c r="X22" s="59"/>
    </row>
    <row r="23" spans="1:24" s="1" customFormat="1">
      <c r="A23" s="171"/>
      <c r="B23" s="167"/>
      <c r="C23" s="17"/>
      <c r="D23" s="25"/>
      <c r="E23" s="53" t="str">
        <f>"評価値＝(　"&amp;TEXT(P23+R23*0.5,"0.0")&amp;"　)評価数／(　"&amp;TEXT(P23+R23+T23,"0.0")&amp;"　)対象評価項目数＝（　"&amp;TEXT(W23,0)&amp;"　）％"</f>
        <v>評価値＝(　0.0　)評価数／(　0.0　)対象評価項目数＝（　0　）％</v>
      </c>
      <c r="F23" s="54"/>
      <c r="G23" s="54"/>
      <c r="H23" s="54"/>
      <c r="I23" s="53"/>
      <c r="J23" s="53"/>
      <c r="K23" s="169"/>
      <c r="L23" s="53"/>
      <c r="M23" s="169"/>
      <c r="O23" s="59" t="s">
        <v>330</v>
      </c>
      <c r="P23" s="60">
        <f>COUNTIF($C6:$C21,"〇")</f>
        <v>0</v>
      </c>
      <c r="Q23" s="59" t="s">
        <v>331</v>
      </c>
      <c r="R23" s="60">
        <f>COUNTIF($C6:$C21,"△")</f>
        <v>0</v>
      </c>
      <c r="S23" s="59" t="s">
        <v>332</v>
      </c>
      <c r="T23" s="60">
        <f>COUNTIF($C6:$C21,"×")</f>
        <v>0</v>
      </c>
      <c r="U23" s="59" t="s">
        <v>333</v>
      </c>
      <c r="V23" s="61">
        <f>IF(P23+R23+T23=0,0,ROUND((P23+R23*0.5)/(P23+R23+T23),3))</f>
        <v>0</v>
      </c>
      <c r="W23" s="59">
        <f>IF(V23="","",ROUND(V23*100,1))</f>
        <v>0</v>
      </c>
      <c r="X23" s="62" t="str">
        <f>IF(W23&lt;60,"d",IF(W23&lt;80,"c",IF(W23&lt;90,"b","a")))</f>
        <v>d</v>
      </c>
    </row>
    <row r="24" spans="1:24" s="1" customFormat="1">
      <c r="A24" s="171"/>
      <c r="B24" s="167"/>
      <c r="C24" s="17"/>
      <c r="D24" s="25"/>
      <c r="E24" s="53" t="s">
        <v>805</v>
      </c>
      <c r="F24" s="54"/>
      <c r="G24" s="54"/>
      <c r="H24" s="54"/>
      <c r="I24" s="53"/>
      <c r="J24" s="53"/>
      <c r="K24" s="169"/>
      <c r="L24" s="53"/>
      <c r="M24" s="169"/>
    </row>
    <row r="25" spans="1:24" s="1" customFormat="1">
      <c r="A25" s="171"/>
      <c r="B25" s="167"/>
      <c r="C25" s="17"/>
      <c r="D25" s="25"/>
      <c r="E25" s="53" t="s">
        <v>806</v>
      </c>
      <c r="F25" s="54"/>
      <c r="G25" s="54"/>
      <c r="H25" s="54"/>
      <c r="I25" s="53"/>
      <c r="J25" s="53"/>
      <c r="K25" s="169"/>
      <c r="L25" s="53"/>
      <c r="M25" s="169"/>
    </row>
    <row r="26" spans="1:24" s="1" customFormat="1">
      <c r="A26" s="171"/>
      <c r="B26" s="167"/>
      <c r="C26" s="17"/>
      <c r="D26" s="25"/>
      <c r="E26" s="53" t="s">
        <v>807</v>
      </c>
      <c r="F26" s="54"/>
      <c r="G26" s="54"/>
      <c r="H26" s="54"/>
      <c r="I26" s="53"/>
      <c r="J26" s="53"/>
      <c r="K26" s="169"/>
      <c r="L26" s="53"/>
      <c r="M26" s="169"/>
    </row>
    <row r="27" spans="1:24" s="1" customFormat="1">
      <c r="A27" s="171"/>
      <c r="B27" s="167"/>
      <c r="C27" s="17"/>
      <c r="D27" s="25"/>
      <c r="E27" s="53" t="s">
        <v>808</v>
      </c>
      <c r="F27" s="54"/>
      <c r="G27" s="54"/>
      <c r="H27" s="54"/>
      <c r="I27" s="53"/>
      <c r="J27" s="53"/>
      <c r="K27" s="169"/>
      <c r="L27" s="53"/>
      <c r="M27" s="169"/>
    </row>
    <row r="28" spans="1:24" s="1" customFormat="1">
      <c r="A28" s="171"/>
      <c r="B28" s="167"/>
      <c r="C28" s="17"/>
      <c r="D28" s="25"/>
      <c r="E28" s="53"/>
      <c r="F28" s="54"/>
      <c r="G28" s="54"/>
      <c r="H28" s="54"/>
      <c r="I28" s="53"/>
      <c r="J28" s="53"/>
      <c r="K28" s="169"/>
      <c r="L28" s="53"/>
      <c r="M28" s="169"/>
    </row>
    <row r="29" spans="1:24" s="1" customFormat="1">
      <c r="A29" s="174"/>
      <c r="B29" s="175"/>
      <c r="C29" s="19"/>
      <c r="D29" s="27"/>
      <c r="E29" s="57"/>
      <c r="F29" s="57"/>
      <c r="G29" s="57"/>
      <c r="H29" s="57"/>
      <c r="I29" s="57"/>
      <c r="J29" s="57"/>
      <c r="K29" s="170"/>
      <c r="L29" s="57"/>
      <c r="M29" s="170"/>
    </row>
    <row r="30" spans="1:24">
      <c r="K30" s="33"/>
      <c r="L30" s="33"/>
    </row>
    <row r="31" spans="1:24">
      <c r="K31" s="33"/>
      <c r="L31" s="33"/>
    </row>
    <row r="32" spans="1:24">
      <c r="K32" s="33"/>
      <c r="L32" s="33"/>
    </row>
    <row r="33" spans="4:91">
      <c r="K33" s="33"/>
      <c r="L33" s="33"/>
    </row>
    <row r="34" spans="4:91">
      <c r="K34" s="33"/>
      <c r="L34" s="33"/>
    </row>
    <row r="35" spans="4:91">
      <c r="K35" s="33"/>
      <c r="L35" s="33"/>
    </row>
    <row r="36" spans="4:91">
      <c r="K36" s="33"/>
      <c r="L36" s="33"/>
    </row>
    <row r="37" spans="4:91">
      <c r="K37" s="33"/>
      <c r="L37" s="33"/>
    </row>
    <row r="38" spans="4:91">
      <c r="K38" s="33"/>
      <c r="L38" s="33"/>
    </row>
    <row r="39" spans="4:91">
      <c r="K39" s="33"/>
      <c r="L39" s="33"/>
    </row>
    <row r="40" spans="4:91">
      <c r="K40" s="33"/>
      <c r="L40" s="33"/>
    </row>
    <row r="41" spans="4:91">
      <c r="K41" s="33"/>
      <c r="L41" s="33"/>
    </row>
    <row r="42" spans="4:91">
      <c r="K42" s="33"/>
      <c r="L42" s="33"/>
    </row>
    <row r="43" spans="4:91" s="11" customFormat="1">
      <c r="D43" s="23"/>
      <c r="K43" s="33"/>
      <c r="L43" s="33"/>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12">
    <mergeCell ref="M4:M7"/>
    <mergeCell ref="D6:I6"/>
    <mergeCell ref="D7:I8"/>
    <mergeCell ref="K9:K29"/>
    <mergeCell ref="M9:M29"/>
    <mergeCell ref="D17:I18"/>
    <mergeCell ref="C3:F3"/>
    <mergeCell ref="G3:H3"/>
    <mergeCell ref="A4:A14"/>
    <mergeCell ref="B4:B29"/>
    <mergeCell ref="K4:K7"/>
    <mergeCell ref="A15:A29"/>
  </mergeCells>
  <phoneticPr fontId="2"/>
  <dataValidations count="2">
    <dataValidation type="list" allowBlank="1" showInputMessage="1" showErrorMessage="1" sqref="C6:C7 C9:C17 C19:C21">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8"/>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6">
      <c r="A1" s="11" t="s">
        <v>23</v>
      </c>
      <c r="C1" s="33"/>
      <c r="D1" s="41"/>
      <c r="K1" s="33"/>
      <c r="L1" s="33"/>
      <c r="M1" s="16"/>
    </row>
    <row r="2" spans="1:26" ht="19.5">
      <c r="A2" s="11" t="s">
        <v>1</v>
      </c>
      <c r="C2" s="33"/>
      <c r="D2" s="41"/>
      <c r="G2" s="4" t="s">
        <v>16</v>
      </c>
      <c r="K2" s="33"/>
      <c r="L2" s="33"/>
      <c r="M2" s="113" t="s">
        <v>804</v>
      </c>
      <c r="O2" s="59"/>
      <c r="P2" s="60" t="s">
        <v>334</v>
      </c>
      <c r="Q2" s="60"/>
      <c r="R2" s="60" t="s">
        <v>336</v>
      </c>
      <c r="S2" s="60"/>
      <c r="T2" s="60" t="s">
        <v>338</v>
      </c>
      <c r="U2" s="60" t="s">
        <v>339</v>
      </c>
      <c r="V2" s="60" t="s">
        <v>340</v>
      </c>
      <c r="W2" s="1"/>
      <c r="X2" s="1"/>
      <c r="Y2" s="1"/>
      <c r="Z2" s="1"/>
    </row>
    <row r="3" spans="1:26" ht="18.75" customHeight="1">
      <c r="A3" s="6" t="s">
        <v>2</v>
      </c>
      <c r="B3" s="6" t="s">
        <v>3</v>
      </c>
      <c r="C3" s="157" t="s">
        <v>4</v>
      </c>
      <c r="D3" s="158"/>
      <c r="E3" s="158"/>
      <c r="F3" s="159"/>
      <c r="G3" s="160" t="s">
        <v>6</v>
      </c>
      <c r="H3" s="161"/>
      <c r="I3" s="6" t="s">
        <v>8</v>
      </c>
      <c r="J3" s="71"/>
      <c r="K3" s="73" t="s">
        <v>9</v>
      </c>
      <c r="L3" s="71"/>
      <c r="M3" s="73" t="s">
        <v>10</v>
      </c>
      <c r="O3" s="62" t="str">
        <f>IF(OR(L4="〇",L9="〇"),"e",IF(OR(J4="〇",J9="〇"),"d",X19))</f>
        <v>d</v>
      </c>
      <c r="P3" s="62" t="str">
        <f t="shared" ref="P3:V3" si="0">IF($O$3=P2,"〇","")</f>
        <v/>
      </c>
      <c r="Q3" s="62" t="str">
        <f t="shared" si="0"/>
        <v/>
      </c>
      <c r="R3" s="62" t="str">
        <f t="shared" si="0"/>
        <v/>
      </c>
      <c r="S3" s="62" t="str">
        <f t="shared" si="0"/>
        <v/>
      </c>
      <c r="T3" s="62" t="str">
        <f t="shared" si="0"/>
        <v/>
      </c>
      <c r="U3" s="62" t="str">
        <f t="shared" si="0"/>
        <v>〇</v>
      </c>
      <c r="V3" s="62" t="str">
        <f t="shared" si="0"/>
        <v/>
      </c>
      <c r="W3" s="1"/>
      <c r="X3" s="1"/>
      <c r="Y3" s="1"/>
      <c r="Z3" s="1"/>
    </row>
    <row r="4" spans="1:26" ht="18.75" customHeight="1">
      <c r="A4" s="164" t="s">
        <v>11</v>
      </c>
      <c r="B4" s="166" t="s">
        <v>24</v>
      </c>
      <c r="C4" s="22"/>
      <c r="D4" s="42"/>
      <c r="E4" s="9" t="s">
        <v>90</v>
      </c>
      <c r="F4" s="9"/>
      <c r="G4" s="9"/>
      <c r="H4" s="9"/>
      <c r="I4" s="9"/>
      <c r="J4" s="116"/>
      <c r="K4" s="168"/>
      <c r="L4" s="35" t="s">
        <v>130</v>
      </c>
      <c r="M4" s="168" t="s">
        <v>131</v>
      </c>
      <c r="O4" s="1"/>
      <c r="P4" s="1"/>
      <c r="Q4" s="1"/>
      <c r="R4" s="1"/>
      <c r="S4" s="1"/>
      <c r="T4" s="1"/>
      <c r="U4" s="1"/>
      <c r="V4" s="1"/>
      <c r="W4" s="1"/>
      <c r="X4" s="1"/>
      <c r="Y4" s="1"/>
      <c r="Z4" s="1"/>
    </row>
    <row r="5" spans="1:26">
      <c r="A5" s="165"/>
      <c r="B5" s="167"/>
      <c r="C5" s="52"/>
      <c r="D5" s="25"/>
      <c r="E5" s="3" t="s">
        <v>14</v>
      </c>
      <c r="F5" s="7"/>
      <c r="G5" s="7"/>
      <c r="H5" s="7"/>
      <c r="I5" s="10"/>
      <c r="J5" s="109"/>
      <c r="K5" s="169"/>
      <c r="L5" s="12"/>
      <c r="M5" s="169"/>
      <c r="O5" s="1"/>
      <c r="P5" s="1"/>
      <c r="Q5" s="1"/>
      <c r="R5" s="1"/>
      <c r="S5" s="1"/>
      <c r="T5" s="1"/>
      <c r="U5" s="1"/>
      <c r="V5" s="1"/>
      <c r="W5" s="1"/>
      <c r="X5" s="1"/>
      <c r="Y5" s="1"/>
      <c r="Z5" s="1"/>
    </row>
    <row r="6" spans="1:26" ht="13.5" customHeight="1">
      <c r="A6" s="165"/>
      <c r="B6" s="167"/>
      <c r="C6" s="28" t="s">
        <v>130</v>
      </c>
      <c r="D6" s="162" t="s">
        <v>220</v>
      </c>
      <c r="E6" s="162"/>
      <c r="F6" s="162"/>
      <c r="G6" s="162"/>
      <c r="H6" s="162"/>
      <c r="I6" s="162"/>
      <c r="J6" s="109"/>
      <c r="K6" s="169"/>
      <c r="L6" s="17"/>
      <c r="M6" s="169"/>
      <c r="O6" s="1"/>
      <c r="P6" s="1"/>
      <c r="Q6" s="1"/>
      <c r="R6" s="1"/>
      <c r="S6" s="1"/>
      <c r="T6" s="1"/>
      <c r="U6" s="1"/>
      <c r="V6" s="1"/>
      <c r="W6" s="1"/>
      <c r="X6" s="1"/>
      <c r="Y6" s="1"/>
      <c r="Z6" s="1"/>
    </row>
    <row r="7" spans="1:26" ht="13.5" customHeight="1">
      <c r="A7" s="165"/>
      <c r="B7" s="167"/>
      <c r="C7" s="28" t="s">
        <v>130</v>
      </c>
      <c r="D7" s="162" t="s">
        <v>221</v>
      </c>
      <c r="E7" s="162"/>
      <c r="F7" s="162"/>
      <c r="G7" s="162"/>
      <c r="H7" s="162"/>
      <c r="I7" s="162"/>
      <c r="J7" s="109"/>
      <c r="K7" s="169"/>
      <c r="L7" s="49"/>
      <c r="M7" s="169"/>
      <c r="O7" s="1"/>
      <c r="P7" s="1"/>
      <c r="Q7" s="1"/>
      <c r="R7" s="1"/>
      <c r="S7" s="1"/>
      <c r="T7" s="1"/>
      <c r="U7" s="1"/>
      <c r="V7" s="1"/>
      <c r="W7" s="1"/>
      <c r="X7" s="1"/>
      <c r="Y7" s="1"/>
      <c r="Z7" s="1"/>
    </row>
    <row r="8" spans="1:26" ht="13.5" customHeight="1">
      <c r="A8" s="165"/>
      <c r="B8" s="167"/>
      <c r="C8" s="17"/>
      <c r="D8" s="162"/>
      <c r="E8" s="162"/>
      <c r="F8" s="162"/>
      <c r="G8" s="162"/>
      <c r="H8" s="162"/>
      <c r="I8" s="162"/>
      <c r="J8" s="109"/>
      <c r="K8" s="107"/>
      <c r="L8" s="20"/>
      <c r="M8" s="76"/>
      <c r="O8" s="1"/>
      <c r="P8" s="1"/>
      <c r="Q8" s="1"/>
      <c r="R8" s="1"/>
      <c r="S8" s="1"/>
      <c r="T8" s="1"/>
      <c r="U8" s="1"/>
      <c r="V8" s="1"/>
      <c r="W8" s="1"/>
      <c r="X8" s="1"/>
      <c r="Y8" s="1"/>
      <c r="Z8" s="1"/>
    </row>
    <row r="9" spans="1:26" ht="13.5" customHeight="1">
      <c r="A9" s="165"/>
      <c r="B9" s="167"/>
      <c r="C9" s="28" t="s">
        <v>130</v>
      </c>
      <c r="D9" s="25" t="s">
        <v>222</v>
      </c>
      <c r="E9" s="53"/>
      <c r="F9" s="54"/>
      <c r="G9" s="54"/>
      <c r="H9" s="54"/>
      <c r="I9" s="53"/>
      <c r="J9" s="109"/>
      <c r="K9" s="169"/>
      <c r="L9" s="35" t="s">
        <v>130</v>
      </c>
      <c r="M9" s="169" t="s">
        <v>132</v>
      </c>
      <c r="O9" s="1"/>
      <c r="P9" s="1"/>
      <c r="Q9" s="1"/>
      <c r="R9" s="1"/>
      <c r="S9" s="1"/>
      <c r="T9" s="1"/>
      <c r="U9" s="1"/>
      <c r="V9" s="1"/>
      <c r="W9" s="1"/>
      <c r="X9" s="1"/>
      <c r="Y9" s="1"/>
      <c r="Z9" s="1"/>
    </row>
    <row r="10" spans="1:26" ht="13.5" customHeight="1">
      <c r="A10" s="165"/>
      <c r="B10" s="167"/>
      <c r="C10" s="28" t="s">
        <v>130</v>
      </c>
      <c r="D10" s="25" t="s">
        <v>223</v>
      </c>
      <c r="E10" s="53"/>
      <c r="F10" s="54"/>
      <c r="G10" s="54"/>
      <c r="H10" s="54"/>
      <c r="I10" s="53"/>
      <c r="J10" s="109"/>
      <c r="K10" s="169"/>
      <c r="L10" s="49"/>
      <c r="M10" s="169"/>
      <c r="O10" s="1"/>
      <c r="P10" s="1"/>
      <c r="Q10" s="1"/>
      <c r="R10" s="1"/>
      <c r="S10" s="1"/>
      <c r="T10" s="1"/>
      <c r="U10" s="1"/>
      <c r="V10" s="1"/>
      <c r="W10" s="1"/>
      <c r="X10" s="1"/>
      <c r="Y10" s="1"/>
      <c r="Z10" s="1"/>
    </row>
    <row r="11" spans="1:26" ht="13.5" customHeight="1">
      <c r="A11" s="165"/>
      <c r="B11" s="167"/>
      <c r="C11" s="28" t="s">
        <v>130</v>
      </c>
      <c r="D11" s="25" t="s">
        <v>224</v>
      </c>
      <c r="E11" s="53"/>
      <c r="F11" s="54"/>
      <c r="G11" s="54"/>
      <c r="H11" s="54"/>
      <c r="I11" s="53"/>
      <c r="J11" s="53"/>
      <c r="K11" s="169"/>
      <c r="L11" s="18"/>
      <c r="M11" s="169"/>
      <c r="O11" s="1"/>
      <c r="P11" s="1"/>
      <c r="Q11" s="1"/>
      <c r="R11" s="1"/>
      <c r="S11" s="1"/>
      <c r="T11" s="1"/>
      <c r="U11" s="1"/>
      <c r="V11" s="1"/>
      <c r="W11" s="1"/>
      <c r="X11" s="1"/>
      <c r="Y11" s="1"/>
      <c r="Z11" s="1"/>
    </row>
    <row r="12" spans="1:26" ht="13.5" customHeight="1">
      <c r="A12" s="165"/>
      <c r="B12" s="167"/>
      <c r="C12" s="28" t="s">
        <v>130</v>
      </c>
      <c r="D12" s="25" t="s">
        <v>225</v>
      </c>
      <c r="E12" s="53"/>
      <c r="F12" s="54"/>
      <c r="G12" s="54"/>
      <c r="H12" s="54"/>
      <c r="I12" s="53"/>
      <c r="J12" s="53"/>
      <c r="K12" s="169"/>
      <c r="L12" s="18"/>
      <c r="M12" s="169"/>
      <c r="O12" s="1"/>
      <c r="P12" s="1"/>
      <c r="Q12" s="1"/>
      <c r="R12" s="1"/>
      <c r="S12" s="1"/>
      <c r="T12" s="1"/>
      <c r="U12" s="1"/>
      <c r="V12" s="1"/>
      <c r="W12" s="1"/>
      <c r="X12" s="1"/>
      <c r="Y12" s="1"/>
      <c r="Z12" s="1"/>
    </row>
    <row r="13" spans="1:26" ht="13.5" customHeight="1">
      <c r="A13" s="165"/>
      <c r="B13" s="167"/>
      <c r="C13" s="28" t="s">
        <v>130</v>
      </c>
      <c r="D13" s="25" t="s">
        <v>226</v>
      </c>
      <c r="E13" s="53"/>
      <c r="F13" s="54"/>
      <c r="G13" s="54"/>
      <c r="H13" s="54"/>
      <c r="I13" s="53"/>
      <c r="J13" s="53"/>
      <c r="K13" s="169"/>
      <c r="L13" s="18"/>
      <c r="M13" s="169"/>
      <c r="O13" s="1"/>
      <c r="P13" s="1"/>
      <c r="Q13" s="1"/>
      <c r="R13" s="1"/>
      <c r="S13" s="1"/>
      <c r="T13" s="1"/>
      <c r="U13" s="1"/>
      <c r="V13" s="1"/>
      <c r="W13" s="1"/>
      <c r="X13" s="1"/>
      <c r="Y13" s="1"/>
      <c r="Z13" s="1"/>
    </row>
    <row r="14" spans="1:26" ht="13.5" customHeight="1">
      <c r="A14" s="165"/>
      <c r="B14" s="167"/>
      <c r="C14" s="28" t="s">
        <v>130</v>
      </c>
      <c r="D14" s="25" t="s">
        <v>227</v>
      </c>
      <c r="E14" s="53"/>
      <c r="F14" s="54"/>
      <c r="G14" s="54"/>
      <c r="H14" s="54"/>
      <c r="I14" s="53"/>
      <c r="J14" s="53"/>
      <c r="K14" s="169"/>
      <c r="L14" s="18"/>
      <c r="M14" s="169"/>
      <c r="O14" s="1"/>
      <c r="P14" s="1"/>
      <c r="Q14" s="1"/>
      <c r="R14" s="1"/>
      <c r="S14" s="1"/>
      <c r="T14" s="1"/>
      <c r="U14" s="1"/>
      <c r="V14" s="1"/>
      <c r="W14" s="1"/>
      <c r="X14" s="1"/>
      <c r="Y14" s="1"/>
      <c r="Z14" s="1"/>
    </row>
    <row r="15" spans="1:26" ht="13.5" customHeight="1">
      <c r="A15" s="171" t="s">
        <v>12</v>
      </c>
      <c r="B15" s="167"/>
      <c r="C15" s="28" t="s">
        <v>130</v>
      </c>
      <c r="D15" s="25" t="s">
        <v>228</v>
      </c>
      <c r="E15" s="53"/>
      <c r="F15" s="54"/>
      <c r="G15" s="54"/>
      <c r="H15" s="54"/>
      <c r="I15" s="53"/>
      <c r="J15" s="53"/>
      <c r="K15" s="169"/>
      <c r="L15" s="18"/>
      <c r="M15" s="169"/>
      <c r="O15" s="1"/>
      <c r="P15" s="1"/>
      <c r="Q15" s="1"/>
      <c r="R15" s="1"/>
      <c r="S15" s="1"/>
      <c r="T15" s="1"/>
      <c r="U15" s="1"/>
      <c r="V15" s="1"/>
      <c r="W15" s="1"/>
      <c r="X15" s="1"/>
      <c r="Y15" s="1"/>
      <c r="Z15" s="1"/>
    </row>
    <row r="16" spans="1:26" ht="13.5" customHeight="1">
      <c r="A16" s="171"/>
      <c r="B16" s="167"/>
      <c r="C16" s="28" t="s">
        <v>130</v>
      </c>
      <c r="D16" s="25" t="s">
        <v>229</v>
      </c>
      <c r="E16" s="10"/>
      <c r="F16" s="54"/>
      <c r="G16" s="54"/>
      <c r="H16" s="54"/>
      <c r="I16" s="53"/>
      <c r="J16" s="53"/>
      <c r="K16" s="169"/>
      <c r="L16" s="18"/>
      <c r="M16" s="169"/>
      <c r="O16" s="1"/>
      <c r="P16" s="1"/>
      <c r="Q16" s="1"/>
      <c r="R16" s="1"/>
      <c r="S16" s="1"/>
      <c r="T16" s="1"/>
      <c r="U16" s="1"/>
      <c r="V16" s="1"/>
      <c r="W16" s="1"/>
      <c r="X16" s="1"/>
      <c r="Y16" s="1"/>
      <c r="Z16" s="1"/>
    </row>
    <row r="17" spans="1:26" ht="13.5" customHeight="1">
      <c r="A17" s="171"/>
      <c r="B17" s="167"/>
      <c r="C17" s="28" t="s">
        <v>130</v>
      </c>
      <c r="D17" s="25" t="s">
        <v>230</v>
      </c>
      <c r="E17" s="10"/>
      <c r="F17" s="54"/>
      <c r="G17" s="54"/>
      <c r="H17" s="54"/>
      <c r="I17" s="53"/>
      <c r="J17" s="53"/>
      <c r="K17" s="169"/>
      <c r="L17" s="18"/>
      <c r="M17" s="169"/>
      <c r="O17" s="1"/>
      <c r="P17" s="1"/>
      <c r="Q17" s="1"/>
      <c r="R17" s="1"/>
      <c r="S17" s="1"/>
      <c r="T17" s="1"/>
      <c r="U17" s="1"/>
      <c r="V17" s="1"/>
      <c r="W17" s="1"/>
      <c r="X17" s="1"/>
      <c r="Y17" s="1"/>
      <c r="Z17" s="1"/>
    </row>
    <row r="18" spans="1:26">
      <c r="A18" s="171"/>
      <c r="B18" s="167"/>
      <c r="C18" s="17"/>
      <c r="D18" s="25"/>
      <c r="E18" s="10"/>
      <c r="F18" s="54"/>
      <c r="G18" s="54"/>
      <c r="H18" s="54"/>
      <c r="I18" s="53"/>
      <c r="J18" s="53"/>
      <c r="K18" s="169"/>
      <c r="L18" s="18"/>
      <c r="M18" s="169"/>
      <c r="O18" s="59"/>
      <c r="P18" s="59"/>
      <c r="Q18" s="59"/>
      <c r="R18" s="59"/>
      <c r="S18" s="59"/>
      <c r="T18" s="59"/>
      <c r="U18" s="59"/>
      <c r="V18" s="59"/>
      <c r="W18" s="60" t="s">
        <v>329</v>
      </c>
      <c r="X18" s="59"/>
      <c r="Y18" s="1"/>
      <c r="Z18" s="1"/>
    </row>
    <row r="19" spans="1:26">
      <c r="A19" s="171"/>
      <c r="B19" s="167"/>
      <c r="C19" s="17"/>
      <c r="D19" s="25"/>
      <c r="E19" s="53" t="str">
        <f>"評価値＝(　"&amp;TEXT(P19+R19*0.5,"0.0")&amp;"　)評価数／(　"&amp;TEXT(P19+R19+T19,"0.0")&amp;"　)対象評価項目数＝（　"&amp;TEXT(W19,0)&amp;"　）％"</f>
        <v>評価値＝(　0.0　)評価数／(　0.0　)対象評価項目数＝（　0　）％</v>
      </c>
      <c r="F19" s="54"/>
      <c r="G19" s="54"/>
      <c r="H19" s="54"/>
      <c r="I19" s="53"/>
      <c r="J19" s="53"/>
      <c r="K19" s="169"/>
      <c r="L19" s="18"/>
      <c r="M19" s="169"/>
      <c r="O19" s="59" t="s">
        <v>330</v>
      </c>
      <c r="P19" s="60">
        <f>COUNTIF($C6:$C17,"〇")</f>
        <v>0</v>
      </c>
      <c r="Q19" s="59" t="s">
        <v>331</v>
      </c>
      <c r="R19" s="60">
        <f>COUNTIF($C6:$C17,"△")</f>
        <v>0</v>
      </c>
      <c r="S19" s="59" t="s">
        <v>332</v>
      </c>
      <c r="T19" s="60">
        <f>COUNTIF($C6:$C17,"×")</f>
        <v>0</v>
      </c>
      <c r="U19" s="59" t="s">
        <v>333</v>
      </c>
      <c r="V19" s="61">
        <f>IF(P19+R19+T19=0,0,ROUND((P19+R19*0.5)/(P19+R19+T19),3))</f>
        <v>0</v>
      </c>
      <c r="W19" s="59">
        <f>IF(V19="","",ROUND(V19*100,1))</f>
        <v>0</v>
      </c>
      <c r="X19" s="62" t="str">
        <f>IF(W19&lt;60,"d",IF(W19&lt;80,"c",IF(W19&lt;90,"b","a")))</f>
        <v>d</v>
      </c>
      <c r="Y19" s="1"/>
      <c r="Z19" s="1"/>
    </row>
    <row r="20" spans="1:26">
      <c r="A20" s="171"/>
      <c r="B20" s="167"/>
      <c r="C20" s="17"/>
      <c r="D20" s="25"/>
      <c r="E20" s="53" t="s">
        <v>805</v>
      </c>
      <c r="F20" s="54"/>
      <c r="G20" s="54"/>
      <c r="H20" s="54"/>
      <c r="I20" s="53"/>
      <c r="J20" s="53"/>
      <c r="K20" s="169"/>
      <c r="L20" s="18"/>
      <c r="M20" s="169"/>
      <c r="O20" s="1"/>
      <c r="P20" s="1"/>
      <c r="Q20" s="1"/>
      <c r="R20" s="1"/>
      <c r="S20" s="1"/>
      <c r="T20" s="1"/>
      <c r="U20" s="1"/>
      <c r="V20" s="1"/>
      <c r="W20" s="1"/>
      <c r="X20" s="1"/>
      <c r="Y20" s="1"/>
      <c r="Z20" s="1"/>
    </row>
    <row r="21" spans="1:26">
      <c r="A21" s="171"/>
      <c r="B21" s="167"/>
      <c r="C21" s="17"/>
      <c r="D21" s="25"/>
      <c r="E21" s="53" t="s">
        <v>806</v>
      </c>
      <c r="F21" s="54"/>
      <c r="G21" s="54"/>
      <c r="H21" s="54"/>
      <c r="I21" s="53"/>
      <c r="J21" s="53"/>
      <c r="K21" s="169"/>
      <c r="L21" s="18"/>
      <c r="M21" s="169"/>
      <c r="O21" s="1"/>
      <c r="P21" s="1"/>
      <c r="Q21" s="1"/>
      <c r="R21" s="1"/>
      <c r="S21" s="1"/>
      <c r="T21" s="1"/>
      <c r="U21" s="1"/>
      <c r="V21" s="1"/>
      <c r="W21" s="1"/>
      <c r="X21" s="1"/>
      <c r="Y21" s="1"/>
      <c r="Z21" s="1"/>
    </row>
    <row r="22" spans="1:26">
      <c r="A22" s="171"/>
      <c r="B22" s="167"/>
      <c r="C22" s="17"/>
      <c r="D22" s="25"/>
      <c r="E22" s="53" t="s">
        <v>807</v>
      </c>
      <c r="F22" s="54"/>
      <c r="G22" s="54"/>
      <c r="H22" s="54"/>
      <c r="I22" s="53"/>
      <c r="J22" s="53"/>
      <c r="K22" s="169"/>
      <c r="L22" s="18"/>
      <c r="M22" s="169"/>
      <c r="Z22" s="1"/>
    </row>
    <row r="23" spans="1:26">
      <c r="A23" s="171"/>
      <c r="B23" s="167"/>
      <c r="C23" s="17"/>
      <c r="D23" s="25"/>
      <c r="E23" s="53" t="s">
        <v>808</v>
      </c>
      <c r="F23" s="54"/>
      <c r="G23" s="54"/>
      <c r="H23" s="54"/>
      <c r="I23" s="53"/>
      <c r="J23" s="53"/>
      <c r="K23" s="169"/>
      <c r="L23" s="18"/>
      <c r="M23" s="169"/>
      <c r="Z23" s="1"/>
    </row>
    <row r="24" spans="1:26">
      <c r="A24" s="171"/>
      <c r="B24" s="167"/>
      <c r="C24" s="17"/>
      <c r="D24" s="25"/>
      <c r="E24" s="53"/>
      <c r="F24" s="54"/>
      <c r="G24" s="54"/>
      <c r="H24" s="54"/>
      <c r="I24" s="53"/>
      <c r="J24" s="53"/>
      <c r="K24" s="169"/>
      <c r="L24" s="18"/>
      <c r="M24" s="169"/>
      <c r="O24" s="1"/>
      <c r="P24" s="1"/>
      <c r="Q24" s="1"/>
      <c r="R24" s="1"/>
      <c r="S24" s="1"/>
      <c r="T24" s="1"/>
      <c r="U24" s="1"/>
      <c r="V24" s="1"/>
      <c r="W24" s="1"/>
      <c r="X24" s="1"/>
      <c r="Y24" s="1"/>
      <c r="Z24" s="1"/>
    </row>
    <row r="25" spans="1:26">
      <c r="A25" s="171"/>
      <c r="B25" s="167"/>
      <c r="C25" s="17"/>
      <c r="D25" s="25"/>
      <c r="E25" s="53"/>
      <c r="F25" s="54"/>
      <c r="G25" s="54"/>
      <c r="H25" s="54"/>
      <c r="I25" s="53"/>
      <c r="J25" s="53"/>
      <c r="K25" s="169"/>
      <c r="L25" s="18"/>
      <c r="M25" s="169"/>
    </row>
    <row r="26" spans="1:26">
      <c r="A26" s="171"/>
      <c r="B26" s="167"/>
      <c r="C26" s="17"/>
      <c r="D26" s="25"/>
      <c r="E26" s="53"/>
      <c r="F26" s="54"/>
      <c r="G26" s="54"/>
      <c r="H26" s="54"/>
      <c r="I26" s="53"/>
      <c r="J26" s="53"/>
      <c r="K26" s="169"/>
      <c r="L26" s="18"/>
      <c r="M26" s="169"/>
    </row>
    <row r="27" spans="1:26">
      <c r="A27" s="174"/>
      <c r="B27" s="175"/>
      <c r="C27" s="19"/>
      <c r="D27" s="27"/>
      <c r="E27" s="57"/>
      <c r="F27" s="57"/>
      <c r="G27" s="57"/>
      <c r="H27" s="57"/>
      <c r="I27" s="57"/>
      <c r="J27" s="57"/>
      <c r="K27" s="170"/>
      <c r="L27" s="50"/>
      <c r="M27" s="170"/>
    </row>
    <row r="28" spans="1:26">
      <c r="K28" s="33"/>
      <c r="L28" s="33"/>
    </row>
    <row r="29" spans="1:26">
      <c r="K29" s="33"/>
      <c r="L29" s="33"/>
    </row>
    <row r="30" spans="1:26">
      <c r="K30" s="33"/>
      <c r="L30" s="33"/>
    </row>
    <row r="31" spans="1:26">
      <c r="K31" s="33"/>
      <c r="L31" s="33"/>
    </row>
    <row r="32" spans="1:26">
      <c r="K32" s="33"/>
      <c r="L32" s="33"/>
    </row>
    <row r="33" spans="4:91">
      <c r="K33" s="33"/>
      <c r="L33" s="33"/>
    </row>
    <row r="34" spans="4:91">
      <c r="K34" s="33"/>
      <c r="L34" s="33"/>
    </row>
    <row r="35" spans="4:91">
      <c r="K35" s="33"/>
      <c r="L35" s="33"/>
    </row>
    <row r="36" spans="4:91">
      <c r="K36" s="33"/>
      <c r="L36" s="33"/>
    </row>
    <row r="37" spans="4:91">
      <c r="K37" s="33"/>
      <c r="L37" s="33"/>
    </row>
    <row r="38" spans="4:91" s="11" customFormat="1">
      <c r="D38" s="23"/>
      <c r="K38" s="33"/>
      <c r="L38" s="33"/>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sheetData>
  <mergeCells count="11">
    <mergeCell ref="M4:M7"/>
    <mergeCell ref="D6:I6"/>
    <mergeCell ref="D7:I8"/>
    <mergeCell ref="K9:K27"/>
    <mergeCell ref="M9:M27"/>
    <mergeCell ref="C3:F3"/>
    <mergeCell ref="G3:H3"/>
    <mergeCell ref="A4:A14"/>
    <mergeCell ref="B4:B27"/>
    <mergeCell ref="K4:K7"/>
    <mergeCell ref="A15:A27"/>
  </mergeCells>
  <phoneticPr fontId="2"/>
  <dataValidations count="2">
    <dataValidation type="list" allowBlank="1" showInputMessage="1" showErrorMessage="1" sqref="C6:C7 C9:C17">
      <formula1>"・,〇,×"</formula1>
    </dataValidation>
    <dataValidation type="list" allowBlank="1" showInputMessage="1" showErrorMessage="1" sqref="L9 L4">
      <formula1>"・,〇"</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1"/>
  <sheetViews>
    <sheetView view="pageBreakPreview" zoomScaleNormal="135" zoomScaleSheetLayoutView="100" workbookViewId="0">
      <selection activeCell="H25" sqref="H25"/>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25</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IF(OR(L4="〇",L8="〇"),"e",IF(OR(J4="〇",J8="〇"),"d",X51))</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26</v>
      </c>
      <c r="C4" s="22"/>
      <c r="D4" s="42"/>
      <c r="E4" s="9" t="s">
        <v>90</v>
      </c>
      <c r="F4" s="9"/>
      <c r="G4" s="9"/>
      <c r="H4" s="9"/>
      <c r="I4" s="9"/>
      <c r="J4" s="52"/>
      <c r="K4" s="168"/>
      <c r="L4" s="35" t="s">
        <v>130</v>
      </c>
      <c r="M4" s="168" t="s">
        <v>131</v>
      </c>
    </row>
    <row r="5" spans="1:22">
      <c r="A5" s="165"/>
      <c r="B5" s="167"/>
      <c r="C5" s="52"/>
      <c r="D5" s="25"/>
      <c r="E5" s="3" t="s">
        <v>14</v>
      </c>
      <c r="F5" s="7"/>
      <c r="G5" s="7"/>
      <c r="H5" s="7"/>
      <c r="I5" s="10"/>
      <c r="J5" s="52"/>
      <c r="K5" s="169"/>
      <c r="L5" s="10"/>
      <c r="M5" s="169"/>
    </row>
    <row r="6" spans="1:22">
      <c r="A6" s="165"/>
      <c r="B6" s="167"/>
      <c r="C6" s="17"/>
      <c r="D6" s="25"/>
      <c r="E6" s="53" t="s">
        <v>27</v>
      </c>
      <c r="F6" s="54"/>
      <c r="G6" s="54"/>
      <c r="H6" s="54"/>
      <c r="I6" s="53"/>
      <c r="J6" s="52"/>
      <c r="K6" s="169"/>
      <c r="L6" s="53"/>
      <c r="M6" s="169"/>
    </row>
    <row r="7" spans="1:22" ht="13.5" customHeight="1">
      <c r="A7" s="165"/>
      <c r="B7" s="167"/>
      <c r="C7" s="28" t="s">
        <v>130</v>
      </c>
      <c r="D7" s="10" t="s">
        <v>231</v>
      </c>
      <c r="E7" s="10"/>
      <c r="F7" s="53"/>
      <c r="G7" s="53"/>
      <c r="H7" s="53"/>
      <c r="I7" s="53"/>
      <c r="J7" s="52"/>
      <c r="K7" s="169"/>
      <c r="L7" s="57"/>
      <c r="M7" s="170"/>
    </row>
    <row r="8" spans="1:22" ht="18.75" customHeight="1">
      <c r="A8" s="165"/>
      <c r="B8" s="167"/>
      <c r="C8" s="17"/>
      <c r="D8" s="25"/>
      <c r="E8" s="53" t="s">
        <v>28</v>
      </c>
      <c r="F8" s="53"/>
      <c r="G8" s="53"/>
      <c r="H8" s="53"/>
      <c r="I8" s="53"/>
      <c r="J8" s="52"/>
      <c r="K8" s="169"/>
      <c r="L8" s="35" t="s">
        <v>130</v>
      </c>
      <c r="M8" s="169" t="s">
        <v>132</v>
      </c>
    </row>
    <row r="9" spans="1:22" ht="13.5" customHeight="1">
      <c r="A9" s="165"/>
      <c r="B9" s="167"/>
      <c r="C9" s="28" t="s">
        <v>130</v>
      </c>
      <c r="D9" s="162" t="s">
        <v>232</v>
      </c>
      <c r="E9" s="162"/>
      <c r="F9" s="162"/>
      <c r="G9" s="162"/>
      <c r="H9" s="162"/>
      <c r="I9" s="162"/>
      <c r="J9" s="52"/>
      <c r="K9" s="169"/>
      <c r="L9" s="52"/>
      <c r="M9" s="169"/>
    </row>
    <row r="10" spans="1:22" ht="13.5" customHeight="1">
      <c r="A10" s="165"/>
      <c r="B10" s="167"/>
      <c r="C10" s="17"/>
      <c r="D10" s="162"/>
      <c r="E10" s="162"/>
      <c r="F10" s="162"/>
      <c r="G10" s="162"/>
      <c r="H10" s="162"/>
      <c r="I10" s="162"/>
      <c r="J10" s="52"/>
      <c r="K10" s="169"/>
      <c r="L10" s="52"/>
      <c r="M10" s="169"/>
    </row>
    <row r="11" spans="1:22" ht="13.5" customHeight="1">
      <c r="A11" s="165"/>
      <c r="B11" s="167"/>
      <c r="C11" s="28" t="s">
        <v>130</v>
      </c>
      <c r="D11" s="162" t="s">
        <v>234</v>
      </c>
      <c r="E11" s="162"/>
      <c r="F11" s="162"/>
      <c r="G11" s="162"/>
      <c r="H11" s="162"/>
      <c r="I11" s="162"/>
      <c r="J11" s="52"/>
      <c r="K11" s="169"/>
      <c r="L11" s="52"/>
      <c r="M11" s="169"/>
    </row>
    <row r="12" spans="1:22" ht="13.5" customHeight="1">
      <c r="A12" s="165"/>
      <c r="B12" s="167"/>
      <c r="C12" s="17"/>
      <c r="D12" s="162"/>
      <c r="E12" s="162"/>
      <c r="F12" s="162"/>
      <c r="G12" s="162"/>
      <c r="H12" s="162"/>
      <c r="I12" s="162"/>
      <c r="J12" s="52"/>
      <c r="K12" s="169"/>
      <c r="L12" s="52"/>
      <c r="M12" s="169"/>
    </row>
    <row r="13" spans="1:22" ht="13.5" customHeight="1">
      <c r="A13" s="165"/>
      <c r="B13" s="167"/>
      <c r="C13" s="28" t="s">
        <v>130</v>
      </c>
      <c r="D13" s="25" t="s">
        <v>233</v>
      </c>
      <c r="E13" s="53"/>
      <c r="F13" s="54"/>
      <c r="G13" s="54"/>
      <c r="H13" s="54"/>
      <c r="I13" s="53"/>
      <c r="J13" s="109"/>
      <c r="K13" s="169"/>
      <c r="L13" s="78"/>
      <c r="M13" s="169"/>
    </row>
    <row r="14" spans="1:22" ht="13.5" customHeight="1">
      <c r="A14" s="165"/>
      <c r="B14" s="167"/>
      <c r="C14" s="28" t="s">
        <v>130</v>
      </c>
      <c r="D14" s="25" t="s">
        <v>235</v>
      </c>
      <c r="E14" s="53"/>
      <c r="F14" s="54"/>
      <c r="G14" s="54"/>
      <c r="H14" s="54"/>
      <c r="I14" s="53"/>
      <c r="J14" s="109"/>
      <c r="K14" s="169"/>
      <c r="L14" s="78"/>
      <c r="M14" s="169"/>
    </row>
    <row r="15" spans="1:22" ht="13.5" customHeight="1">
      <c r="A15" s="165"/>
      <c r="B15" s="167"/>
      <c r="C15" s="28" t="s">
        <v>130</v>
      </c>
      <c r="D15" s="25" t="s">
        <v>236</v>
      </c>
      <c r="E15" s="53"/>
      <c r="F15" s="54"/>
      <c r="G15" s="54"/>
      <c r="H15" s="54"/>
      <c r="I15" s="53"/>
      <c r="J15" s="53"/>
      <c r="K15" s="169"/>
      <c r="L15" s="53"/>
      <c r="M15" s="169"/>
    </row>
    <row r="16" spans="1:22" ht="13.5" customHeight="1">
      <c r="A16" s="171" t="s">
        <v>12</v>
      </c>
      <c r="B16" s="167"/>
      <c r="C16" s="28" t="s">
        <v>130</v>
      </c>
      <c r="D16" s="25" t="s">
        <v>237</v>
      </c>
      <c r="E16" s="53"/>
      <c r="F16" s="54"/>
      <c r="G16" s="54"/>
      <c r="H16" s="54"/>
      <c r="I16" s="53"/>
      <c r="J16" s="53"/>
      <c r="K16" s="169"/>
      <c r="L16" s="53"/>
      <c r="M16" s="169"/>
    </row>
    <row r="17" spans="1:13" ht="13.5" customHeight="1">
      <c r="A17" s="171"/>
      <c r="B17" s="167"/>
      <c r="C17" s="28" t="s">
        <v>130</v>
      </c>
      <c r="D17" s="25" t="s">
        <v>238</v>
      </c>
      <c r="E17" s="53"/>
      <c r="F17" s="54"/>
      <c r="G17" s="54"/>
      <c r="H17" s="54"/>
      <c r="I17" s="53"/>
      <c r="J17" s="53"/>
      <c r="K17" s="169"/>
      <c r="L17" s="53"/>
      <c r="M17" s="169"/>
    </row>
    <row r="18" spans="1:13" ht="13.5" customHeight="1">
      <c r="A18" s="171"/>
      <c r="B18" s="167"/>
      <c r="C18" s="28" t="s">
        <v>130</v>
      </c>
      <c r="D18" s="162" t="s">
        <v>239</v>
      </c>
      <c r="E18" s="162"/>
      <c r="F18" s="162"/>
      <c r="G18" s="162"/>
      <c r="H18" s="162"/>
      <c r="I18" s="162"/>
      <c r="J18" s="53"/>
      <c r="K18" s="169"/>
      <c r="L18" s="53"/>
      <c r="M18" s="169"/>
    </row>
    <row r="19" spans="1:13" ht="13.5" customHeight="1">
      <c r="A19" s="171"/>
      <c r="B19" s="167"/>
      <c r="C19" s="17"/>
      <c r="D19" s="162"/>
      <c r="E19" s="162"/>
      <c r="F19" s="162"/>
      <c r="G19" s="162"/>
      <c r="H19" s="162"/>
      <c r="I19" s="162"/>
      <c r="J19" s="53"/>
      <c r="K19" s="169"/>
      <c r="L19" s="53"/>
      <c r="M19" s="169"/>
    </row>
    <row r="20" spans="1:13" ht="13.5" customHeight="1">
      <c r="A20" s="171"/>
      <c r="B20" s="167"/>
      <c r="C20" s="28" t="s">
        <v>130</v>
      </c>
      <c r="D20" s="25" t="s">
        <v>240</v>
      </c>
      <c r="E20" s="53"/>
      <c r="F20" s="54"/>
      <c r="G20" s="54"/>
      <c r="H20" s="54"/>
      <c r="I20" s="53"/>
      <c r="J20" s="53"/>
      <c r="K20" s="169"/>
      <c r="L20" s="53"/>
      <c r="M20" s="169"/>
    </row>
    <row r="21" spans="1:13">
      <c r="A21" s="171"/>
      <c r="B21" s="167"/>
      <c r="C21" s="17"/>
      <c r="D21" s="25"/>
      <c r="E21" s="53" t="s">
        <v>29</v>
      </c>
      <c r="F21" s="54"/>
      <c r="G21" s="54"/>
      <c r="H21" s="54"/>
      <c r="I21" s="53"/>
      <c r="J21" s="53"/>
      <c r="K21" s="169"/>
      <c r="L21" s="53"/>
      <c r="M21" s="169"/>
    </row>
    <row r="22" spans="1:13" ht="13.5" customHeight="1">
      <c r="A22" s="171"/>
      <c r="B22" s="167"/>
      <c r="C22" s="28" t="s">
        <v>130</v>
      </c>
      <c r="D22" s="162" t="s">
        <v>241</v>
      </c>
      <c r="E22" s="162"/>
      <c r="F22" s="162"/>
      <c r="G22" s="162"/>
      <c r="H22" s="162"/>
      <c r="I22" s="162"/>
      <c r="J22" s="52"/>
      <c r="K22" s="169"/>
      <c r="L22" s="52"/>
      <c r="M22" s="169"/>
    </row>
    <row r="23" spans="1:13" ht="13.5" customHeight="1">
      <c r="A23" s="171"/>
      <c r="B23" s="167"/>
      <c r="C23" s="17"/>
      <c r="D23" s="162"/>
      <c r="E23" s="162"/>
      <c r="F23" s="162"/>
      <c r="G23" s="162"/>
      <c r="H23" s="162"/>
      <c r="I23" s="162"/>
      <c r="J23" s="52"/>
      <c r="K23" s="169"/>
      <c r="L23" s="52"/>
      <c r="M23" s="169"/>
    </row>
    <row r="24" spans="1:13" ht="13.5" customHeight="1">
      <c r="A24" s="171"/>
      <c r="B24" s="167"/>
      <c r="C24" s="28" t="s">
        <v>130</v>
      </c>
      <c r="D24" s="25" t="s">
        <v>242</v>
      </c>
      <c r="E24" s="44"/>
      <c r="F24" s="13"/>
      <c r="G24" s="13"/>
      <c r="H24" s="13"/>
      <c r="I24" s="29"/>
      <c r="J24" s="52"/>
      <c r="K24" s="169"/>
      <c r="L24" s="52"/>
      <c r="M24" s="169"/>
    </row>
    <row r="25" spans="1:13" ht="13.5" customHeight="1">
      <c r="A25" s="171"/>
      <c r="B25" s="167"/>
      <c r="C25" s="28" t="s">
        <v>130</v>
      </c>
      <c r="D25" s="25" t="s">
        <v>243</v>
      </c>
      <c r="E25" s="29"/>
      <c r="F25" s="13"/>
      <c r="G25" s="13"/>
      <c r="H25" s="13"/>
      <c r="I25" s="29"/>
      <c r="J25" s="52"/>
      <c r="K25" s="169"/>
      <c r="L25" s="52"/>
      <c r="M25" s="169"/>
    </row>
    <row r="26" spans="1:13" ht="13.5" customHeight="1">
      <c r="A26" s="171"/>
      <c r="B26" s="167"/>
      <c r="C26" s="28" t="s">
        <v>130</v>
      </c>
      <c r="D26" s="25" t="s">
        <v>244</v>
      </c>
      <c r="E26" s="29"/>
      <c r="F26" s="13"/>
      <c r="G26" s="13"/>
      <c r="H26" s="13"/>
      <c r="I26" s="29"/>
      <c r="J26" s="52"/>
      <c r="K26" s="169"/>
      <c r="L26" s="52"/>
      <c r="M26" s="169"/>
    </row>
    <row r="27" spans="1:13">
      <c r="A27" s="171"/>
      <c r="B27" s="167"/>
      <c r="C27" s="17"/>
      <c r="D27" s="25"/>
      <c r="E27" s="29"/>
      <c r="F27" s="13"/>
      <c r="G27" s="13"/>
      <c r="H27" s="13"/>
      <c r="I27" s="29"/>
      <c r="J27" s="29"/>
      <c r="K27" s="169"/>
      <c r="L27" s="29"/>
      <c r="M27" s="169"/>
    </row>
    <row r="28" spans="1:13">
      <c r="A28" s="171"/>
      <c r="B28" s="167"/>
      <c r="C28" s="17"/>
      <c r="D28" s="25"/>
      <c r="E28" s="38"/>
      <c r="F28" s="54"/>
      <c r="G28" s="54"/>
      <c r="H28" s="54"/>
      <c r="I28" s="53"/>
      <c r="J28" s="53"/>
      <c r="K28" s="169"/>
      <c r="L28" s="53"/>
      <c r="M28" s="169"/>
    </row>
    <row r="29" spans="1:13">
      <c r="A29" s="171"/>
      <c r="B29" s="167"/>
      <c r="C29" s="17"/>
      <c r="D29" s="25"/>
      <c r="E29" s="10"/>
      <c r="F29" s="53"/>
      <c r="G29" s="53"/>
      <c r="H29" s="53"/>
      <c r="I29" s="53"/>
      <c r="J29" s="53"/>
      <c r="K29" s="169"/>
      <c r="L29" s="53"/>
      <c r="M29" s="169"/>
    </row>
    <row r="30" spans="1:13">
      <c r="A30" s="174"/>
      <c r="B30" s="175"/>
      <c r="C30" s="19"/>
      <c r="D30" s="27"/>
      <c r="E30" s="37"/>
      <c r="F30" s="57"/>
      <c r="G30" s="57"/>
      <c r="H30" s="57"/>
      <c r="I30" s="57"/>
      <c r="J30" s="57"/>
      <c r="K30" s="170"/>
      <c r="L30" s="57"/>
      <c r="M30" s="170"/>
    </row>
    <row r="31" spans="1:13">
      <c r="A31" s="11" t="s">
        <v>25</v>
      </c>
      <c r="C31" s="33"/>
      <c r="D31" s="41"/>
      <c r="K31" s="33"/>
      <c r="L31" s="33"/>
      <c r="M31" s="16"/>
    </row>
    <row r="32" spans="1:13" ht="19.5">
      <c r="A32" s="11" t="s">
        <v>1</v>
      </c>
      <c r="C32" s="33"/>
      <c r="D32" s="41"/>
      <c r="G32" s="4" t="s">
        <v>16</v>
      </c>
      <c r="K32" s="33"/>
      <c r="L32" s="33"/>
      <c r="M32" s="113" t="str">
        <f>M2</f>
        <v>（主任監督員 ）</v>
      </c>
    </row>
    <row r="33" spans="1:13" ht="19.5">
      <c r="A33" s="6" t="s">
        <v>2</v>
      </c>
      <c r="B33" s="6" t="s">
        <v>3</v>
      </c>
      <c r="C33" s="157" t="s">
        <v>4</v>
      </c>
      <c r="D33" s="158"/>
      <c r="E33" s="158"/>
      <c r="F33" s="159"/>
      <c r="G33" s="160" t="s">
        <v>6</v>
      </c>
      <c r="H33" s="161"/>
      <c r="I33" s="6" t="s">
        <v>8</v>
      </c>
      <c r="J33" s="71"/>
      <c r="K33" s="73" t="s">
        <v>9</v>
      </c>
      <c r="L33" s="71"/>
      <c r="M33" s="73" t="s">
        <v>10</v>
      </c>
    </row>
    <row r="34" spans="1:13">
      <c r="A34" s="164" t="s">
        <v>11</v>
      </c>
      <c r="B34" s="166" t="s">
        <v>26</v>
      </c>
      <c r="C34" s="17"/>
      <c r="D34" s="25"/>
      <c r="E34" s="53" t="s">
        <v>30</v>
      </c>
      <c r="F34" s="9"/>
      <c r="G34" s="9"/>
      <c r="H34" s="9"/>
      <c r="I34" s="9"/>
      <c r="J34" s="9"/>
      <c r="K34" s="168"/>
      <c r="L34" s="9"/>
      <c r="M34" s="168"/>
    </row>
    <row r="35" spans="1:13" ht="13.5" customHeight="1">
      <c r="A35" s="165"/>
      <c r="B35" s="167"/>
      <c r="C35" s="28" t="s">
        <v>130</v>
      </c>
      <c r="D35" s="162" t="s">
        <v>245</v>
      </c>
      <c r="E35" s="162"/>
      <c r="F35" s="162"/>
      <c r="G35" s="162"/>
      <c r="H35" s="162"/>
      <c r="I35" s="162"/>
      <c r="J35" s="52"/>
      <c r="K35" s="169"/>
      <c r="L35" s="52"/>
      <c r="M35" s="169"/>
    </row>
    <row r="36" spans="1:13" ht="13.5" customHeight="1">
      <c r="A36" s="165"/>
      <c r="B36" s="167"/>
      <c r="C36" s="17"/>
      <c r="D36" s="162"/>
      <c r="E36" s="162"/>
      <c r="F36" s="162"/>
      <c r="G36" s="162"/>
      <c r="H36" s="162"/>
      <c r="I36" s="162"/>
      <c r="J36" s="52"/>
      <c r="K36" s="169"/>
      <c r="L36" s="52"/>
      <c r="M36" s="169"/>
    </row>
    <row r="37" spans="1:13" ht="13.5" customHeight="1">
      <c r="A37" s="165"/>
      <c r="B37" s="167"/>
      <c r="C37" s="28" t="s">
        <v>130</v>
      </c>
      <c r="D37" s="25" t="s">
        <v>246</v>
      </c>
      <c r="E37" s="29"/>
      <c r="F37" s="13"/>
      <c r="G37" s="13"/>
      <c r="H37" s="13"/>
      <c r="I37" s="29"/>
      <c r="J37" s="52"/>
      <c r="K37" s="169"/>
      <c r="L37" s="52"/>
      <c r="M37" s="169"/>
    </row>
    <row r="38" spans="1:13" ht="13.5" customHeight="1">
      <c r="A38" s="165"/>
      <c r="B38" s="167"/>
      <c r="C38" s="28" t="s">
        <v>130</v>
      </c>
      <c r="D38" s="25" t="s">
        <v>247</v>
      </c>
      <c r="E38" s="53"/>
      <c r="F38" s="54"/>
      <c r="G38" s="54"/>
      <c r="H38" s="54"/>
      <c r="I38" s="53"/>
      <c r="J38" s="109"/>
      <c r="K38" s="169"/>
      <c r="L38" s="78"/>
      <c r="M38" s="169"/>
    </row>
    <row r="39" spans="1:13" ht="13.5" customHeight="1">
      <c r="A39" s="165"/>
      <c r="B39" s="167"/>
      <c r="C39" s="28" t="s">
        <v>130</v>
      </c>
      <c r="D39" s="25" t="s">
        <v>248</v>
      </c>
      <c r="E39" s="53"/>
      <c r="F39" s="54"/>
      <c r="G39" s="54"/>
      <c r="H39" s="54"/>
      <c r="I39" s="53"/>
      <c r="J39" s="109"/>
      <c r="K39" s="169"/>
      <c r="L39" s="78"/>
      <c r="M39" s="169"/>
    </row>
    <row r="40" spans="1:13" ht="13.5" customHeight="1">
      <c r="A40" s="165"/>
      <c r="B40" s="167"/>
      <c r="C40" s="28" t="s">
        <v>130</v>
      </c>
      <c r="D40" s="25" t="s">
        <v>249</v>
      </c>
      <c r="E40" s="53"/>
      <c r="F40" s="54"/>
      <c r="G40" s="54"/>
      <c r="H40" s="54"/>
      <c r="I40" s="53"/>
      <c r="J40" s="109"/>
      <c r="K40" s="169"/>
      <c r="L40" s="78"/>
      <c r="M40" s="169"/>
    </row>
    <row r="41" spans="1:13" ht="13.5" customHeight="1">
      <c r="A41" s="165"/>
      <c r="B41" s="167"/>
      <c r="C41" s="28" t="s">
        <v>130</v>
      </c>
      <c r="D41" s="162" t="s">
        <v>250</v>
      </c>
      <c r="E41" s="162"/>
      <c r="F41" s="162"/>
      <c r="G41" s="162"/>
      <c r="H41" s="162"/>
      <c r="I41" s="162"/>
      <c r="J41" s="109"/>
      <c r="K41" s="169"/>
      <c r="L41" s="78"/>
      <c r="M41" s="169"/>
    </row>
    <row r="42" spans="1:13" ht="13.5" customHeight="1">
      <c r="A42" s="165"/>
      <c r="B42" s="167"/>
      <c r="C42" s="28" t="s">
        <v>130</v>
      </c>
      <c r="D42" s="162"/>
      <c r="E42" s="162"/>
      <c r="F42" s="162"/>
      <c r="G42" s="162"/>
      <c r="H42" s="162"/>
      <c r="I42" s="162"/>
      <c r="J42" s="109"/>
      <c r="K42" s="169"/>
      <c r="L42" s="78"/>
      <c r="M42" s="169"/>
    </row>
    <row r="43" spans="1:13" ht="13.5" customHeight="1">
      <c r="A43" s="165"/>
      <c r="B43" s="167"/>
      <c r="C43" s="28" t="s">
        <v>130</v>
      </c>
      <c r="D43" s="162" t="s">
        <v>251</v>
      </c>
      <c r="E43" s="162"/>
      <c r="F43" s="162"/>
      <c r="G43" s="162"/>
      <c r="H43" s="162"/>
      <c r="I43" s="162"/>
      <c r="J43" s="109"/>
      <c r="K43" s="169"/>
      <c r="L43" s="78"/>
      <c r="M43" s="169"/>
    </row>
    <row r="44" spans="1:13" ht="13.5" customHeight="1">
      <c r="A44" s="165"/>
      <c r="B44" s="167"/>
      <c r="C44" s="17"/>
      <c r="D44" s="162"/>
      <c r="E44" s="162"/>
      <c r="F44" s="162"/>
      <c r="G44" s="162"/>
      <c r="H44" s="162"/>
      <c r="I44" s="162"/>
      <c r="J44" s="109"/>
      <c r="K44" s="169"/>
      <c r="L44" s="78"/>
      <c r="M44" s="169"/>
    </row>
    <row r="45" spans="1:13" ht="13.5" customHeight="1">
      <c r="A45" s="165"/>
      <c r="B45" s="167"/>
      <c r="C45" s="28" t="s">
        <v>130</v>
      </c>
      <c r="D45" s="25" t="s">
        <v>252</v>
      </c>
      <c r="E45" s="53"/>
      <c r="F45" s="54"/>
      <c r="G45" s="54"/>
      <c r="H45" s="54"/>
      <c r="I45" s="53"/>
      <c r="J45" s="109"/>
      <c r="K45" s="169"/>
      <c r="L45" s="78"/>
      <c r="M45" s="169"/>
    </row>
    <row r="46" spans="1:13" ht="13.5" customHeight="1">
      <c r="A46" s="165"/>
      <c r="B46" s="167"/>
      <c r="C46" s="28" t="s">
        <v>130</v>
      </c>
      <c r="D46" s="25" t="s">
        <v>253</v>
      </c>
      <c r="E46" s="53"/>
      <c r="F46" s="54"/>
      <c r="G46" s="54"/>
      <c r="H46" s="54"/>
      <c r="I46" s="53"/>
      <c r="J46" s="109"/>
      <c r="K46" s="169"/>
      <c r="L46" s="78"/>
      <c r="M46" s="169"/>
    </row>
    <row r="47" spans="1:13" ht="13.5" customHeight="1">
      <c r="A47" s="171" t="s">
        <v>12</v>
      </c>
      <c r="B47" s="167"/>
      <c r="C47" s="28" t="s">
        <v>130</v>
      </c>
      <c r="D47" s="25" t="s">
        <v>254</v>
      </c>
      <c r="E47" s="53"/>
      <c r="F47" s="54"/>
      <c r="G47" s="54"/>
      <c r="H47" s="54"/>
      <c r="I47" s="53"/>
      <c r="J47" s="109"/>
      <c r="K47" s="169"/>
      <c r="L47" s="78"/>
      <c r="M47" s="169"/>
    </row>
    <row r="48" spans="1:13" ht="13.5" customHeight="1">
      <c r="A48" s="171"/>
      <c r="B48" s="167"/>
      <c r="C48" s="28" t="s">
        <v>130</v>
      </c>
      <c r="D48" s="25" t="s">
        <v>255</v>
      </c>
      <c r="E48" s="53"/>
      <c r="F48" s="54"/>
      <c r="G48" s="54"/>
      <c r="H48" s="54"/>
      <c r="I48" s="53"/>
      <c r="J48" s="109"/>
      <c r="K48" s="169"/>
      <c r="L48" s="78"/>
      <c r="M48" s="169"/>
    </row>
    <row r="49" spans="1:24" ht="13.5" customHeight="1">
      <c r="A49" s="171"/>
      <c r="B49" s="167"/>
      <c r="C49" s="28" t="s">
        <v>130</v>
      </c>
      <c r="D49" s="25" t="s">
        <v>256</v>
      </c>
      <c r="E49" s="79"/>
      <c r="F49" s="80"/>
      <c r="G49" s="80"/>
      <c r="H49" s="80"/>
      <c r="I49" s="30"/>
      <c r="J49" s="30"/>
      <c r="K49" s="169"/>
      <c r="L49" s="30"/>
      <c r="M49" s="169"/>
    </row>
    <row r="50" spans="1:24">
      <c r="A50" s="171"/>
      <c r="B50" s="167"/>
      <c r="C50" s="17"/>
      <c r="D50" s="25"/>
      <c r="E50" s="10"/>
      <c r="F50" s="54"/>
      <c r="G50" s="54"/>
      <c r="H50" s="54"/>
      <c r="I50" s="53"/>
      <c r="J50" s="53"/>
      <c r="K50" s="169"/>
      <c r="L50" s="53"/>
      <c r="M50" s="169"/>
      <c r="O50" s="59"/>
      <c r="P50" s="59"/>
      <c r="Q50" s="59"/>
      <c r="R50" s="59"/>
      <c r="S50" s="59"/>
      <c r="T50" s="59"/>
      <c r="U50" s="59"/>
      <c r="V50" s="59"/>
      <c r="W50" s="60" t="s">
        <v>329</v>
      </c>
      <c r="X50" s="59"/>
    </row>
    <row r="51" spans="1:24">
      <c r="A51" s="171"/>
      <c r="B51" s="167"/>
      <c r="C51" s="17"/>
      <c r="D51" s="25"/>
      <c r="E51" s="53" t="str">
        <f>"評価値＝(　"&amp;TEXT(P51+R51*0.5,"0.0")&amp;"　)評価数／(　"&amp;TEXT(P51+R51+T51,"0.0")&amp;"　)対象評価項目数＝（　"&amp;TEXT(W51,0)&amp;"　）％"</f>
        <v>評価値＝(　0.0　)評価数／(　0.0　)対象評価項目数＝（　0　）％</v>
      </c>
      <c r="F51" s="54"/>
      <c r="G51" s="54"/>
      <c r="H51" s="54"/>
      <c r="I51" s="53"/>
      <c r="J51" s="53"/>
      <c r="K51" s="169"/>
      <c r="L51" s="53"/>
      <c r="M51" s="169"/>
      <c r="O51" s="59" t="s">
        <v>330</v>
      </c>
      <c r="P51" s="60">
        <f>COUNTIF($C7:$C26,"〇")+COUNTIF($C34:$C49,"〇")</f>
        <v>0</v>
      </c>
      <c r="Q51" s="59" t="s">
        <v>331</v>
      </c>
      <c r="R51" s="60">
        <f>COUNTIF($C7:$C26,"△")+COUNTIF($C35:$C49,"△")</f>
        <v>0</v>
      </c>
      <c r="S51" s="59" t="s">
        <v>332</v>
      </c>
      <c r="T51" s="60">
        <f>COUNTIF($C7:$C27,"×")+COUNTIF($C35:$C49,"×")</f>
        <v>0</v>
      </c>
      <c r="U51" s="59" t="s">
        <v>333</v>
      </c>
      <c r="V51" s="61">
        <f>IF(P51+R51+T51=0,0,ROUND((P51+R51*0.5)/(P51+R51+T51),3))</f>
        <v>0</v>
      </c>
      <c r="W51" s="59">
        <f>IF(V51="","",ROUND(V51*100,1))</f>
        <v>0</v>
      </c>
      <c r="X51" s="62" t="str">
        <f>IF(W51&lt;60,"d",IF(W51&lt;80,"c",IF(W51&lt;90,"b","a")))</f>
        <v>d</v>
      </c>
    </row>
    <row r="52" spans="1:24">
      <c r="A52" s="171"/>
      <c r="B52" s="167"/>
      <c r="C52" s="17"/>
      <c r="D52" s="25"/>
      <c r="E52" s="53" t="s">
        <v>805</v>
      </c>
      <c r="F52" s="54"/>
      <c r="G52" s="54"/>
      <c r="H52" s="54"/>
      <c r="I52" s="53"/>
      <c r="J52" s="53"/>
      <c r="K52" s="169"/>
      <c r="L52" s="53"/>
      <c r="M52" s="169"/>
    </row>
    <row r="53" spans="1:24">
      <c r="A53" s="171"/>
      <c r="B53" s="167"/>
      <c r="C53" s="17"/>
      <c r="D53" s="25"/>
      <c r="E53" s="53" t="s">
        <v>806</v>
      </c>
      <c r="F53" s="54"/>
      <c r="G53" s="54"/>
      <c r="H53" s="54"/>
      <c r="I53" s="53"/>
      <c r="J53" s="53"/>
      <c r="K53" s="169"/>
      <c r="L53" s="53"/>
      <c r="M53" s="169"/>
    </row>
    <row r="54" spans="1:24">
      <c r="A54" s="171"/>
      <c r="B54" s="167"/>
      <c r="C54" s="17"/>
      <c r="D54" s="25"/>
      <c r="E54" s="53" t="s">
        <v>807</v>
      </c>
      <c r="F54" s="54"/>
      <c r="G54" s="54"/>
      <c r="H54" s="54"/>
      <c r="I54" s="53"/>
      <c r="J54" s="53"/>
      <c r="K54" s="169"/>
      <c r="L54" s="53"/>
      <c r="M54" s="169"/>
    </row>
    <row r="55" spans="1:24">
      <c r="A55" s="171"/>
      <c r="B55" s="167"/>
      <c r="C55" s="17"/>
      <c r="D55" s="25"/>
      <c r="E55" s="53" t="s">
        <v>808</v>
      </c>
      <c r="F55" s="54"/>
      <c r="G55" s="54"/>
      <c r="H55" s="54"/>
      <c r="I55" s="53"/>
      <c r="J55" s="53"/>
      <c r="K55" s="169"/>
      <c r="L55" s="53"/>
      <c r="M55" s="169"/>
    </row>
    <row r="56" spans="1:24">
      <c r="A56" s="171"/>
      <c r="B56" s="167"/>
      <c r="C56" s="17"/>
      <c r="D56" s="25"/>
      <c r="E56" s="53"/>
      <c r="F56" s="53"/>
      <c r="G56" s="54"/>
      <c r="H56" s="54"/>
      <c r="I56" s="53"/>
      <c r="J56" s="53"/>
      <c r="K56" s="169"/>
      <c r="L56" s="53"/>
      <c r="M56" s="169"/>
    </row>
    <row r="57" spans="1:24">
      <c r="A57" s="171"/>
      <c r="B57" s="167"/>
      <c r="C57" s="17"/>
      <c r="D57" s="25"/>
      <c r="E57" s="53"/>
      <c r="F57" s="54"/>
      <c r="G57" s="54"/>
      <c r="H57" s="54"/>
      <c r="I57" s="53"/>
      <c r="J57" s="53"/>
      <c r="K57" s="169"/>
      <c r="L57" s="53"/>
      <c r="M57" s="169"/>
    </row>
    <row r="58" spans="1:24">
      <c r="A58" s="171"/>
      <c r="B58" s="167"/>
      <c r="C58" s="17"/>
      <c r="D58" s="25"/>
      <c r="E58" s="53"/>
      <c r="F58" s="54"/>
      <c r="G58" s="54"/>
      <c r="H58" s="54"/>
      <c r="I58" s="53"/>
      <c r="J58" s="53"/>
      <c r="K58" s="169"/>
      <c r="L58" s="53"/>
      <c r="M58" s="169"/>
    </row>
    <row r="59" spans="1:24">
      <c r="A59" s="174"/>
      <c r="B59" s="175"/>
      <c r="C59" s="19"/>
      <c r="D59" s="27"/>
      <c r="E59" s="57"/>
      <c r="F59" s="57"/>
      <c r="G59" s="57"/>
      <c r="H59" s="57"/>
      <c r="I59" s="57"/>
      <c r="J59" s="57"/>
      <c r="K59" s="170"/>
      <c r="L59" s="57"/>
      <c r="M59" s="170"/>
    </row>
    <row r="60" spans="1:24">
      <c r="J60" s="33"/>
      <c r="K60" s="33"/>
      <c r="L60" s="33"/>
    </row>
    <row r="61" spans="1:24">
      <c r="K61" s="33"/>
      <c r="L61" s="33"/>
    </row>
    <row r="62" spans="1:24">
      <c r="K62" s="33"/>
      <c r="L62" s="33"/>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s="11" customFormat="1">
      <c r="D71" s="23"/>
      <c r="K71" s="33"/>
      <c r="L71" s="33"/>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sheetData>
  <mergeCells count="25">
    <mergeCell ref="A47:A59"/>
    <mergeCell ref="D22:I23"/>
    <mergeCell ref="A34:A46"/>
    <mergeCell ref="B34:B59"/>
    <mergeCell ref="K34:K38"/>
    <mergeCell ref="M34:M38"/>
    <mergeCell ref="D35:I36"/>
    <mergeCell ref="K39:K59"/>
    <mergeCell ref="M39:M59"/>
    <mergeCell ref="D41:I42"/>
    <mergeCell ref="D43:I44"/>
    <mergeCell ref="K4:K7"/>
    <mergeCell ref="M4:M7"/>
    <mergeCell ref="K8:K30"/>
    <mergeCell ref="M8:M30"/>
    <mergeCell ref="D9:I10"/>
    <mergeCell ref="D11:I12"/>
    <mergeCell ref="D18:I19"/>
    <mergeCell ref="C3:F3"/>
    <mergeCell ref="G3:H3"/>
    <mergeCell ref="C33:F33"/>
    <mergeCell ref="G33:H33"/>
    <mergeCell ref="A4:A15"/>
    <mergeCell ref="B4:B30"/>
    <mergeCell ref="A16:A30"/>
  </mergeCells>
  <phoneticPr fontId="2"/>
  <dataValidations count="3">
    <dataValidation type="list" allowBlank="1" showInputMessage="1" showErrorMessage="1" sqref="C35 C45:C49 C37:C43">
      <formula1>"・,〇,△,×"</formula1>
    </dataValidation>
    <dataValidation type="list" allowBlank="1" showInputMessage="1" showErrorMessage="1" sqref="C7 C9 C11 C13:C18 C20 C22 C24:C26">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30"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2"/>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31</v>
      </c>
      <c r="C1" s="33"/>
      <c r="D1" s="41"/>
      <c r="K1" s="33"/>
      <c r="L1" s="33"/>
      <c r="M1" s="16"/>
    </row>
    <row r="2" spans="1:22" ht="19.5">
      <c r="A2" s="11" t="s">
        <v>1</v>
      </c>
      <c r="C2" s="33"/>
      <c r="D2" s="41"/>
      <c r="G2" s="4" t="s">
        <v>16</v>
      </c>
      <c r="K2" s="33"/>
      <c r="L2" s="33"/>
      <c r="M2" s="113"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IF(OR(L4="〇",L8="〇"),"e",IF(OR(J4="〇",J8="〇"),"d",X32))</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32</v>
      </c>
      <c r="C4" s="22"/>
      <c r="D4" s="42"/>
      <c r="E4" s="9" t="s">
        <v>90</v>
      </c>
      <c r="F4" s="9"/>
      <c r="G4" s="9"/>
      <c r="H4" s="9"/>
      <c r="I4" s="9"/>
      <c r="J4" s="9"/>
      <c r="K4" s="168"/>
      <c r="L4" s="35" t="s">
        <v>130</v>
      </c>
      <c r="M4" s="168" t="s">
        <v>131</v>
      </c>
    </row>
    <row r="5" spans="1:22">
      <c r="A5" s="165"/>
      <c r="B5" s="167"/>
      <c r="C5" s="52"/>
      <c r="D5" s="25"/>
      <c r="E5" s="3" t="s">
        <v>14</v>
      </c>
      <c r="F5" s="7"/>
      <c r="G5" s="7"/>
      <c r="H5" s="7"/>
      <c r="I5" s="10"/>
      <c r="J5" s="10"/>
      <c r="K5" s="169"/>
      <c r="L5" s="10"/>
      <c r="M5" s="169"/>
    </row>
    <row r="6" spans="1:22">
      <c r="A6" s="165"/>
      <c r="B6" s="167"/>
      <c r="C6" s="17"/>
      <c r="D6" s="25"/>
      <c r="E6" s="53" t="s">
        <v>33</v>
      </c>
      <c r="F6" s="54"/>
      <c r="G6" s="54"/>
      <c r="H6" s="54"/>
      <c r="I6" s="53"/>
      <c r="J6" s="53"/>
      <c r="K6" s="169"/>
      <c r="L6" s="53"/>
      <c r="M6" s="169"/>
    </row>
    <row r="7" spans="1:22" ht="13.5" customHeight="1">
      <c r="A7" s="165"/>
      <c r="B7" s="167"/>
      <c r="C7" s="28" t="s">
        <v>130</v>
      </c>
      <c r="D7" s="177" t="s">
        <v>257</v>
      </c>
      <c r="E7" s="177"/>
      <c r="F7" s="177"/>
      <c r="G7" s="177"/>
      <c r="H7" s="177"/>
      <c r="I7" s="177"/>
      <c r="J7" s="109"/>
      <c r="K7" s="169"/>
      <c r="L7" s="56"/>
      <c r="M7" s="170"/>
    </row>
    <row r="8" spans="1:22" ht="13.5" customHeight="1">
      <c r="A8" s="165"/>
      <c r="B8" s="167"/>
      <c r="C8" s="28" t="s">
        <v>130</v>
      </c>
      <c r="D8" s="25" t="s">
        <v>259</v>
      </c>
      <c r="E8" s="53"/>
      <c r="F8" s="54"/>
      <c r="G8" s="54"/>
      <c r="H8" s="54"/>
      <c r="I8" s="53"/>
      <c r="J8" s="109"/>
      <c r="K8" s="169"/>
      <c r="L8" s="35" t="s">
        <v>130</v>
      </c>
      <c r="M8" s="169" t="s">
        <v>132</v>
      </c>
    </row>
    <row r="9" spans="1:22" ht="13.5" customHeight="1">
      <c r="A9" s="165"/>
      <c r="B9" s="167"/>
      <c r="C9" s="28" t="s">
        <v>130</v>
      </c>
      <c r="D9" s="25" t="s">
        <v>258</v>
      </c>
      <c r="E9" s="53"/>
      <c r="F9" s="54"/>
      <c r="G9" s="54"/>
      <c r="H9" s="54"/>
      <c r="I9" s="53"/>
      <c r="J9" s="109"/>
      <c r="K9" s="169"/>
      <c r="L9" s="78"/>
      <c r="M9" s="169"/>
    </row>
    <row r="10" spans="1:22" ht="13.5" customHeight="1">
      <c r="A10" s="165"/>
      <c r="B10" s="167"/>
      <c r="C10" s="28" t="s">
        <v>130</v>
      </c>
      <c r="D10" s="25" t="s">
        <v>260</v>
      </c>
      <c r="E10" s="53"/>
      <c r="F10" s="54"/>
      <c r="G10" s="54"/>
      <c r="H10" s="54"/>
      <c r="I10" s="53"/>
      <c r="J10" s="109"/>
      <c r="K10" s="169"/>
      <c r="L10" s="78"/>
      <c r="M10" s="169"/>
    </row>
    <row r="11" spans="1:22" ht="13.5" customHeight="1">
      <c r="A11" s="165"/>
      <c r="B11" s="167"/>
      <c r="C11" s="28" t="s">
        <v>130</v>
      </c>
      <c r="D11" s="25" t="s">
        <v>261</v>
      </c>
      <c r="E11" s="53"/>
      <c r="F11" s="54"/>
      <c r="G11" s="54"/>
      <c r="H11" s="54"/>
      <c r="I11" s="53"/>
      <c r="J11" s="109"/>
      <c r="K11" s="169"/>
      <c r="L11" s="78"/>
      <c r="M11" s="169"/>
    </row>
    <row r="12" spans="1:22" ht="13.5" customHeight="1">
      <c r="A12" s="165"/>
      <c r="B12" s="167"/>
      <c r="C12" s="28" t="s">
        <v>130</v>
      </c>
      <c r="D12" s="25" t="s">
        <v>262</v>
      </c>
      <c r="E12" s="53"/>
      <c r="F12" s="54"/>
      <c r="G12" s="54"/>
      <c r="H12" s="54"/>
      <c r="I12" s="53"/>
      <c r="J12" s="109"/>
      <c r="K12" s="169"/>
      <c r="L12" s="78"/>
      <c r="M12" s="169"/>
    </row>
    <row r="13" spans="1:22" ht="13.5" customHeight="1">
      <c r="A13" s="165"/>
      <c r="B13" s="167"/>
      <c r="C13" s="28" t="s">
        <v>130</v>
      </c>
      <c r="D13" s="25" t="s">
        <v>263</v>
      </c>
      <c r="E13" s="53"/>
      <c r="F13" s="54"/>
      <c r="G13" s="54"/>
      <c r="H13" s="54"/>
      <c r="I13" s="53"/>
      <c r="J13" s="109"/>
      <c r="K13" s="169"/>
      <c r="L13" s="78"/>
      <c r="M13" s="169"/>
    </row>
    <row r="14" spans="1:22" ht="13.5" customHeight="1">
      <c r="A14" s="165"/>
      <c r="B14" s="167"/>
      <c r="C14" s="28" t="s">
        <v>130</v>
      </c>
      <c r="D14" s="25" t="s">
        <v>264</v>
      </c>
      <c r="E14" s="53"/>
      <c r="F14" s="54"/>
      <c r="G14" s="54"/>
      <c r="H14" s="54"/>
      <c r="I14" s="53"/>
      <c r="J14" s="109"/>
      <c r="K14" s="169"/>
      <c r="L14" s="78"/>
      <c r="M14" s="169"/>
    </row>
    <row r="15" spans="1:22" ht="13.5" customHeight="1">
      <c r="A15" s="165"/>
      <c r="B15" s="167"/>
      <c r="C15" s="28" t="s">
        <v>130</v>
      </c>
      <c r="D15" s="25" t="s">
        <v>265</v>
      </c>
      <c r="E15" s="53"/>
      <c r="F15" s="54"/>
      <c r="G15" s="54"/>
      <c r="H15" s="54"/>
      <c r="I15" s="53"/>
      <c r="J15" s="53"/>
      <c r="K15" s="169"/>
      <c r="L15" s="53"/>
      <c r="M15" s="169"/>
    </row>
    <row r="16" spans="1:22" ht="13.5" customHeight="1">
      <c r="A16" s="171" t="s">
        <v>12</v>
      </c>
      <c r="B16" s="167"/>
      <c r="C16" s="28" t="s">
        <v>130</v>
      </c>
      <c r="D16" s="25" t="s">
        <v>266</v>
      </c>
      <c r="E16" s="53"/>
      <c r="F16" s="54"/>
      <c r="G16" s="54"/>
      <c r="H16" s="54"/>
      <c r="I16" s="53"/>
      <c r="J16" s="53"/>
      <c r="K16" s="169"/>
      <c r="L16" s="53"/>
      <c r="M16" s="169"/>
    </row>
    <row r="17" spans="1:24">
      <c r="A17" s="171"/>
      <c r="B17" s="167"/>
      <c r="C17" s="17"/>
      <c r="D17" s="25"/>
      <c r="E17" s="53" t="s">
        <v>34</v>
      </c>
      <c r="F17" s="54"/>
      <c r="G17" s="54"/>
      <c r="H17" s="54"/>
      <c r="I17" s="53"/>
      <c r="J17" s="53"/>
      <c r="K17" s="169"/>
      <c r="L17" s="53"/>
      <c r="M17" s="169"/>
    </row>
    <row r="18" spans="1:24" ht="13.5" customHeight="1">
      <c r="A18" s="171"/>
      <c r="B18" s="167"/>
      <c r="C18" s="28" t="s">
        <v>130</v>
      </c>
      <c r="D18" s="162" t="s">
        <v>267</v>
      </c>
      <c r="E18" s="162"/>
      <c r="F18" s="162"/>
      <c r="G18" s="162"/>
      <c r="H18" s="162"/>
      <c r="I18" s="162"/>
      <c r="J18" s="52"/>
      <c r="K18" s="169"/>
      <c r="L18" s="52"/>
      <c r="M18" s="169"/>
    </row>
    <row r="19" spans="1:24" ht="13.5" customHeight="1">
      <c r="A19" s="171"/>
      <c r="B19" s="167"/>
      <c r="C19" s="28" t="s">
        <v>130</v>
      </c>
      <c r="D19" s="25" t="s">
        <v>208</v>
      </c>
      <c r="E19" s="29"/>
      <c r="F19" s="13"/>
      <c r="G19" s="13"/>
      <c r="H19" s="13"/>
      <c r="I19" s="29"/>
      <c r="J19" s="52"/>
      <c r="K19" s="169"/>
      <c r="L19" s="52"/>
      <c r="M19" s="169"/>
    </row>
    <row r="20" spans="1:24" ht="13.5" customHeight="1">
      <c r="A20" s="171"/>
      <c r="B20" s="167"/>
      <c r="C20" s="28" t="s">
        <v>130</v>
      </c>
      <c r="D20" s="25" t="s">
        <v>268</v>
      </c>
      <c r="E20" s="29"/>
      <c r="F20" s="13"/>
      <c r="G20" s="13"/>
      <c r="H20" s="13"/>
      <c r="I20" s="29"/>
      <c r="J20" s="52"/>
      <c r="K20" s="169"/>
      <c r="L20" s="52"/>
      <c r="M20" s="169"/>
    </row>
    <row r="21" spans="1:24" ht="13.5" customHeight="1">
      <c r="A21" s="171"/>
      <c r="B21" s="167"/>
      <c r="C21" s="28" t="s">
        <v>130</v>
      </c>
      <c r="D21" s="25" t="s">
        <v>269</v>
      </c>
      <c r="E21" s="53"/>
      <c r="F21" s="54"/>
      <c r="G21" s="54"/>
      <c r="H21" s="54"/>
      <c r="I21" s="53"/>
      <c r="J21" s="53"/>
      <c r="K21" s="169"/>
      <c r="L21" s="53"/>
      <c r="M21" s="169"/>
    </row>
    <row r="22" spans="1:24" ht="13.5" customHeight="1">
      <c r="A22" s="171"/>
      <c r="B22" s="167"/>
      <c r="C22" s="28" t="s">
        <v>130</v>
      </c>
      <c r="D22" s="25" t="s">
        <v>270</v>
      </c>
      <c r="E22" s="53"/>
      <c r="F22" s="54"/>
      <c r="G22" s="54"/>
      <c r="H22" s="54"/>
      <c r="I22" s="53"/>
      <c r="J22" s="53"/>
      <c r="K22" s="169"/>
      <c r="L22" s="53"/>
      <c r="M22" s="169"/>
    </row>
    <row r="23" spans="1:24" ht="13.5" customHeight="1">
      <c r="A23" s="171"/>
      <c r="B23" s="167"/>
      <c r="C23" s="28" t="s">
        <v>130</v>
      </c>
      <c r="D23" s="25" t="s">
        <v>271</v>
      </c>
      <c r="E23" s="10"/>
      <c r="F23" s="54"/>
      <c r="G23" s="54"/>
      <c r="H23" s="54"/>
      <c r="I23" s="53"/>
      <c r="J23" s="53"/>
      <c r="K23" s="169"/>
      <c r="L23" s="53"/>
      <c r="M23" s="169"/>
    </row>
    <row r="24" spans="1:24" ht="13.5" customHeight="1">
      <c r="A24" s="171"/>
      <c r="B24" s="167"/>
      <c r="C24" s="28" t="s">
        <v>130</v>
      </c>
      <c r="D24" s="25" t="s">
        <v>272</v>
      </c>
      <c r="E24" s="10"/>
      <c r="F24" s="54"/>
      <c r="G24" s="54"/>
      <c r="H24" s="54"/>
      <c r="I24" s="53"/>
      <c r="J24" s="53"/>
      <c r="K24" s="169"/>
      <c r="L24" s="53"/>
      <c r="M24" s="169"/>
    </row>
    <row r="25" spans="1:24" ht="13.5" customHeight="1">
      <c r="A25" s="171"/>
      <c r="B25" s="167"/>
      <c r="C25" s="17"/>
      <c r="D25" s="25"/>
      <c r="E25" s="10"/>
      <c r="F25" s="54"/>
      <c r="G25" s="54"/>
      <c r="H25" s="54"/>
      <c r="I25" s="53"/>
      <c r="J25" s="53"/>
      <c r="K25" s="169"/>
      <c r="L25" s="53"/>
      <c r="M25" s="169"/>
    </row>
    <row r="26" spans="1:24">
      <c r="A26" s="171"/>
      <c r="B26" s="167"/>
      <c r="C26" s="17"/>
      <c r="D26" s="25"/>
      <c r="E26" s="78"/>
      <c r="F26" s="77"/>
      <c r="G26" s="77"/>
      <c r="H26" s="77"/>
      <c r="I26" s="109"/>
      <c r="J26" s="109"/>
      <c r="K26" s="169"/>
      <c r="L26" s="78"/>
      <c r="M26" s="169"/>
    </row>
    <row r="27" spans="1:24">
      <c r="A27" s="174"/>
      <c r="B27" s="175"/>
      <c r="C27" s="19"/>
      <c r="D27" s="27"/>
      <c r="E27" s="37"/>
      <c r="F27" s="57"/>
      <c r="G27" s="57"/>
      <c r="H27" s="57"/>
      <c r="I27" s="57"/>
      <c r="J27" s="57"/>
      <c r="K27" s="170"/>
      <c r="L27" s="57"/>
      <c r="M27" s="170"/>
    </row>
    <row r="28" spans="1:24">
      <c r="A28" s="11" t="s">
        <v>31</v>
      </c>
      <c r="C28" s="33"/>
      <c r="D28" s="41"/>
      <c r="K28" s="33"/>
      <c r="L28" s="33"/>
      <c r="M28" s="16"/>
    </row>
    <row r="29" spans="1:24" ht="19.5">
      <c r="A29" s="11" t="s">
        <v>1</v>
      </c>
      <c r="C29" s="33"/>
      <c r="D29" s="41"/>
      <c r="G29" s="4" t="s">
        <v>16</v>
      </c>
      <c r="K29" s="33"/>
      <c r="L29" s="33"/>
      <c r="M29" s="113" t="str">
        <f>M2</f>
        <v>（主任監督員 ）</v>
      </c>
    </row>
    <row r="30" spans="1:24" ht="19.5">
      <c r="A30" s="6" t="s">
        <v>2</v>
      </c>
      <c r="B30" s="6" t="s">
        <v>3</v>
      </c>
      <c r="C30" s="157" t="s">
        <v>4</v>
      </c>
      <c r="D30" s="158"/>
      <c r="E30" s="158"/>
      <c r="F30" s="159"/>
      <c r="G30" s="160" t="s">
        <v>6</v>
      </c>
      <c r="H30" s="161"/>
      <c r="I30" s="6" t="s">
        <v>8</v>
      </c>
      <c r="J30" s="71"/>
      <c r="K30" s="73" t="s">
        <v>9</v>
      </c>
      <c r="L30" s="71"/>
      <c r="M30" s="73" t="s">
        <v>10</v>
      </c>
    </row>
    <row r="31" spans="1:24">
      <c r="A31" s="164" t="s">
        <v>11</v>
      </c>
      <c r="B31" s="166" t="s">
        <v>32</v>
      </c>
      <c r="C31" s="22"/>
      <c r="D31" s="42"/>
      <c r="E31" s="9"/>
      <c r="F31" s="9"/>
      <c r="G31" s="9"/>
      <c r="H31" s="9"/>
      <c r="I31" s="9"/>
      <c r="J31" s="9"/>
      <c r="K31" s="168"/>
      <c r="L31" s="9"/>
      <c r="M31" s="168"/>
      <c r="O31" s="59"/>
      <c r="P31" s="59"/>
      <c r="Q31" s="59"/>
      <c r="R31" s="59"/>
      <c r="S31" s="59"/>
      <c r="T31" s="59"/>
      <c r="U31" s="59"/>
      <c r="V31" s="59"/>
      <c r="W31" s="60" t="s">
        <v>329</v>
      </c>
      <c r="X31" s="59"/>
    </row>
    <row r="32" spans="1:24">
      <c r="A32" s="165"/>
      <c r="B32" s="167"/>
      <c r="C32" s="17"/>
      <c r="D32" s="25"/>
      <c r="E32" s="53" t="str">
        <f>"評価値＝(　"&amp;TEXT(P32+R32*0.5,"0.0")&amp;"　)評価数／(　"&amp;TEXT(P32+R32+T32,"0.0")&amp;"　)対象評価項目数＝（　"&amp;TEXT(W32,0)&amp;"　）％"</f>
        <v>評価値＝(　0.0　)評価数／(　0.0　)対象評価項目数＝（　0　）％</v>
      </c>
      <c r="F32" s="10"/>
      <c r="G32" s="10"/>
      <c r="H32" s="10"/>
      <c r="I32" s="10"/>
      <c r="J32" s="10"/>
      <c r="K32" s="169"/>
      <c r="L32" s="10"/>
      <c r="M32" s="169"/>
      <c r="O32" s="59" t="s">
        <v>330</v>
      </c>
      <c r="P32" s="60">
        <f>COUNTIF($C7:$C24,"〇")</f>
        <v>0</v>
      </c>
      <c r="Q32" s="59" t="s">
        <v>331</v>
      </c>
      <c r="R32" s="60">
        <f>COUNTIF($C7:$C24,"△")</f>
        <v>0</v>
      </c>
      <c r="S32" s="59" t="s">
        <v>332</v>
      </c>
      <c r="T32" s="60">
        <f>COUNTIF($C7:$C24,"×")</f>
        <v>0</v>
      </c>
      <c r="U32" s="59" t="s">
        <v>333</v>
      </c>
      <c r="V32" s="61">
        <f>IF(P32+R32+T32=0,0,ROUND((P32+R32*0.5)/(P32+R32+T32),3))</f>
        <v>0</v>
      </c>
      <c r="W32" s="59">
        <f>IF(V32="","",ROUND(V32*100,1))</f>
        <v>0</v>
      </c>
      <c r="X32" s="62" t="str">
        <f>IF(W32&lt;60,"d",IF(W32&lt;80,"c",IF(W32&lt;90,"b","a")))</f>
        <v>d</v>
      </c>
    </row>
    <row r="33" spans="1:13">
      <c r="A33" s="165"/>
      <c r="B33" s="167"/>
      <c r="C33" s="17"/>
      <c r="D33" s="25"/>
      <c r="E33" s="53" t="s">
        <v>805</v>
      </c>
      <c r="F33" s="53"/>
      <c r="G33" s="53"/>
      <c r="H33" s="53"/>
      <c r="I33" s="53"/>
      <c r="J33" s="53"/>
      <c r="K33" s="169"/>
      <c r="L33" s="53"/>
      <c r="M33" s="169"/>
    </row>
    <row r="34" spans="1:13">
      <c r="A34" s="165"/>
      <c r="B34" s="167"/>
      <c r="C34" s="17"/>
      <c r="D34" s="25"/>
      <c r="E34" s="53" t="s">
        <v>806</v>
      </c>
      <c r="F34" s="53"/>
      <c r="G34" s="53"/>
      <c r="H34" s="53"/>
      <c r="I34" s="53"/>
      <c r="J34" s="53"/>
      <c r="K34" s="169"/>
      <c r="L34" s="53"/>
      <c r="M34" s="169"/>
    </row>
    <row r="35" spans="1:13">
      <c r="A35" s="165"/>
      <c r="B35" s="167"/>
      <c r="C35" s="17"/>
      <c r="D35" s="25"/>
      <c r="E35" s="53" t="s">
        <v>807</v>
      </c>
      <c r="F35" s="53"/>
      <c r="G35" s="53"/>
      <c r="H35" s="53"/>
      <c r="I35" s="53"/>
      <c r="J35" s="53"/>
      <c r="K35" s="169"/>
      <c r="L35" s="53"/>
      <c r="M35" s="169"/>
    </row>
    <row r="36" spans="1:13">
      <c r="A36" s="165"/>
      <c r="B36" s="167"/>
      <c r="C36" s="17"/>
      <c r="D36" s="25"/>
      <c r="E36" s="53" t="s">
        <v>808</v>
      </c>
      <c r="F36" s="54"/>
      <c r="G36" s="54"/>
      <c r="H36" s="54"/>
      <c r="I36" s="53"/>
      <c r="J36" s="53"/>
      <c r="K36" s="169"/>
      <c r="L36" s="53"/>
      <c r="M36" s="169"/>
    </row>
    <row r="37" spans="1:13">
      <c r="A37" s="165"/>
      <c r="B37" s="167"/>
      <c r="C37" s="17"/>
      <c r="D37" s="25"/>
      <c r="E37" s="53"/>
      <c r="F37" s="54"/>
      <c r="G37" s="54"/>
      <c r="H37" s="54"/>
      <c r="I37" s="53"/>
      <c r="J37" s="53"/>
      <c r="K37" s="169"/>
      <c r="L37" s="53"/>
      <c r="M37" s="169"/>
    </row>
    <row r="38" spans="1:13">
      <c r="A38" s="165"/>
      <c r="B38" s="167"/>
      <c r="C38" s="17"/>
      <c r="D38" s="25"/>
      <c r="E38" s="53"/>
      <c r="F38" s="54"/>
      <c r="G38" s="54"/>
      <c r="H38" s="54"/>
      <c r="I38" s="53"/>
      <c r="J38" s="53"/>
      <c r="K38" s="169"/>
      <c r="L38" s="53"/>
      <c r="M38" s="169"/>
    </row>
    <row r="39" spans="1:13">
      <c r="A39" s="165"/>
      <c r="B39" s="167"/>
      <c r="C39" s="17"/>
      <c r="D39" s="25"/>
      <c r="E39" s="53"/>
      <c r="F39" s="54"/>
      <c r="G39" s="54"/>
      <c r="H39" s="54"/>
      <c r="I39" s="53"/>
      <c r="J39" s="53"/>
      <c r="K39" s="169"/>
      <c r="L39" s="53"/>
      <c r="M39" s="169"/>
    </row>
    <row r="40" spans="1:13">
      <c r="A40" s="165"/>
      <c r="B40" s="167"/>
      <c r="C40" s="17"/>
      <c r="D40" s="25"/>
      <c r="E40" s="53"/>
      <c r="F40" s="54"/>
      <c r="G40" s="54"/>
      <c r="H40" s="54"/>
      <c r="I40" s="53"/>
      <c r="J40" s="53"/>
      <c r="K40" s="169"/>
      <c r="L40" s="53"/>
      <c r="M40" s="169"/>
    </row>
    <row r="41" spans="1:13">
      <c r="A41" s="171" t="s">
        <v>12</v>
      </c>
      <c r="B41" s="167"/>
      <c r="C41" s="17"/>
      <c r="D41" s="25"/>
      <c r="E41" s="53"/>
      <c r="F41" s="54"/>
      <c r="G41" s="54"/>
      <c r="H41" s="54"/>
      <c r="I41" s="53"/>
      <c r="J41" s="53"/>
      <c r="K41" s="169"/>
      <c r="L41" s="53"/>
      <c r="M41" s="169"/>
    </row>
    <row r="42" spans="1:13">
      <c r="A42" s="171"/>
      <c r="B42" s="167"/>
      <c r="C42" s="17"/>
      <c r="D42" s="25"/>
      <c r="E42" s="53"/>
      <c r="F42" s="54"/>
      <c r="G42" s="54"/>
      <c r="H42" s="54"/>
      <c r="I42" s="53"/>
      <c r="J42" s="53"/>
      <c r="K42" s="169"/>
      <c r="L42" s="53"/>
      <c r="M42" s="169"/>
    </row>
    <row r="43" spans="1:13">
      <c r="A43" s="171"/>
      <c r="B43" s="167"/>
      <c r="C43" s="17"/>
      <c r="D43" s="25"/>
      <c r="E43" s="53"/>
      <c r="F43" s="54"/>
      <c r="G43" s="54"/>
      <c r="H43" s="54"/>
      <c r="I43" s="53"/>
      <c r="J43" s="53"/>
      <c r="K43" s="169"/>
      <c r="L43" s="53"/>
      <c r="M43" s="169"/>
    </row>
    <row r="44" spans="1:13">
      <c r="A44" s="171"/>
      <c r="B44" s="167"/>
      <c r="C44" s="17"/>
      <c r="D44" s="25"/>
      <c r="E44" s="10"/>
      <c r="F44" s="54"/>
      <c r="G44" s="54"/>
      <c r="H44" s="54"/>
      <c r="I44" s="53"/>
      <c r="J44" s="53"/>
      <c r="K44" s="169"/>
      <c r="L44" s="53"/>
      <c r="M44" s="169"/>
    </row>
    <row r="45" spans="1:13">
      <c r="A45" s="171"/>
      <c r="B45" s="167"/>
      <c r="C45" s="17"/>
      <c r="D45" s="25"/>
      <c r="E45" s="10"/>
      <c r="F45" s="54"/>
      <c r="G45" s="54"/>
      <c r="H45" s="54"/>
      <c r="I45" s="53"/>
      <c r="J45" s="53"/>
      <c r="K45" s="169"/>
      <c r="L45" s="53"/>
      <c r="M45" s="169"/>
    </row>
    <row r="46" spans="1:13">
      <c r="A46" s="171"/>
      <c r="B46" s="167"/>
      <c r="C46" s="17"/>
      <c r="D46" s="25"/>
      <c r="E46" s="10"/>
      <c r="F46" s="54"/>
      <c r="G46" s="54"/>
      <c r="H46" s="54"/>
      <c r="I46" s="53"/>
      <c r="J46" s="53"/>
      <c r="K46" s="169"/>
      <c r="L46" s="53"/>
      <c r="M46" s="169"/>
    </row>
    <row r="47" spans="1:13">
      <c r="A47" s="171"/>
      <c r="B47" s="167"/>
      <c r="C47" s="17"/>
      <c r="D47" s="25"/>
      <c r="E47" s="53"/>
      <c r="F47" s="54"/>
      <c r="G47" s="54"/>
      <c r="H47" s="54"/>
      <c r="I47" s="53"/>
      <c r="J47" s="53"/>
      <c r="K47" s="169"/>
      <c r="L47" s="53"/>
      <c r="M47" s="169"/>
    </row>
    <row r="48" spans="1:13">
      <c r="A48" s="171"/>
      <c r="B48" s="167"/>
      <c r="C48" s="17"/>
      <c r="D48" s="25"/>
      <c r="E48" s="10"/>
      <c r="F48" s="54"/>
      <c r="G48" s="54"/>
      <c r="H48" s="54"/>
      <c r="I48" s="53"/>
      <c r="J48" s="53"/>
      <c r="K48" s="169"/>
      <c r="L48" s="53"/>
      <c r="M48" s="169"/>
    </row>
    <row r="49" spans="1:91">
      <c r="A49" s="171"/>
      <c r="B49" s="167"/>
      <c r="C49" s="17"/>
      <c r="D49" s="25"/>
      <c r="E49" s="10"/>
      <c r="F49" s="54"/>
      <c r="G49" s="54"/>
      <c r="H49" s="54"/>
      <c r="I49" s="53"/>
      <c r="J49" s="53"/>
      <c r="K49" s="169"/>
      <c r="L49" s="53"/>
      <c r="M49" s="169"/>
    </row>
    <row r="50" spans="1:91">
      <c r="A50" s="171"/>
      <c r="B50" s="167"/>
      <c r="C50" s="17"/>
      <c r="D50" s="25"/>
      <c r="E50" s="10"/>
      <c r="F50" s="54"/>
      <c r="G50" s="54"/>
      <c r="H50" s="54"/>
      <c r="I50" s="53"/>
      <c r="J50" s="53"/>
      <c r="K50" s="169"/>
      <c r="L50" s="53"/>
      <c r="M50" s="169"/>
    </row>
    <row r="51" spans="1:91">
      <c r="A51" s="171"/>
      <c r="B51" s="167"/>
      <c r="C51" s="17"/>
      <c r="D51" s="25"/>
      <c r="E51" s="10"/>
      <c r="F51" s="54"/>
      <c r="G51" s="54"/>
      <c r="H51" s="54"/>
      <c r="I51" s="53"/>
      <c r="J51" s="53"/>
      <c r="K51" s="169"/>
      <c r="L51" s="53"/>
      <c r="M51" s="169"/>
    </row>
    <row r="52" spans="1:91">
      <c r="A52" s="174"/>
      <c r="B52" s="175"/>
      <c r="C52" s="19"/>
      <c r="D52" s="27"/>
      <c r="E52" s="37"/>
      <c r="F52" s="57"/>
      <c r="G52" s="57"/>
      <c r="H52" s="57"/>
      <c r="I52" s="57"/>
      <c r="J52" s="57"/>
      <c r="K52" s="170"/>
      <c r="L52" s="57"/>
      <c r="M52" s="170"/>
    </row>
    <row r="53" spans="1:91">
      <c r="K53" s="33"/>
      <c r="L53" s="33"/>
    </row>
    <row r="54" spans="1:91">
      <c r="K54" s="33"/>
      <c r="L54" s="33"/>
    </row>
    <row r="55" spans="1:91">
      <c r="K55" s="33"/>
      <c r="L55" s="33"/>
    </row>
    <row r="56" spans="1:91">
      <c r="K56" s="33"/>
      <c r="L56" s="33"/>
    </row>
    <row r="57" spans="1:91">
      <c r="K57" s="33"/>
      <c r="L57" s="33"/>
    </row>
    <row r="58" spans="1:91">
      <c r="K58" s="33"/>
      <c r="L58" s="33"/>
    </row>
    <row r="59" spans="1:91">
      <c r="K59" s="33"/>
      <c r="L59" s="33"/>
    </row>
    <row r="60" spans="1:91">
      <c r="K60" s="33"/>
      <c r="L60" s="33"/>
    </row>
    <row r="61" spans="1:91">
      <c r="K61" s="33"/>
      <c r="L61" s="33"/>
    </row>
    <row r="62" spans="1:91" s="11" customFormat="1">
      <c r="D62" s="23"/>
      <c r="K62" s="33"/>
      <c r="L62" s="33"/>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row>
  </sheetData>
  <mergeCells count="20">
    <mergeCell ref="A31:A40"/>
    <mergeCell ref="B31:B52"/>
    <mergeCell ref="K31:K34"/>
    <mergeCell ref="M31:M34"/>
    <mergeCell ref="K35:K52"/>
    <mergeCell ref="M35:M52"/>
    <mergeCell ref="A41:A52"/>
    <mergeCell ref="K4:K7"/>
    <mergeCell ref="M4:M7"/>
    <mergeCell ref="D7:I7"/>
    <mergeCell ref="K8:K27"/>
    <mergeCell ref="M8:M27"/>
    <mergeCell ref="D18:I18"/>
    <mergeCell ref="C3:F3"/>
    <mergeCell ref="G3:H3"/>
    <mergeCell ref="C30:F30"/>
    <mergeCell ref="G30:H30"/>
    <mergeCell ref="A4:A15"/>
    <mergeCell ref="B4:B27"/>
    <mergeCell ref="A16:A27"/>
  </mergeCells>
  <phoneticPr fontId="2"/>
  <dataValidations count="2">
    <dataValidation type="list" allowBlank="1" showInputMessage="1" showErrorMessage="1" sqref="C7:C16 C18:C24">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2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1"/>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35</v>
      </c>
      <c r="C1" s="33"/>
      <c r="D1" s="41"/>
      <c r="K1" s="33"/>
      <c r="L1" s="33"/>
      <c r="M1" s="16"/>
    </row>
    <row r="2" spans="1:22" ht="19.5">
      <c r="A2" s="11" t="s">
        <v>1</v>
      </c>
      <c r="C2" s="33"/>
      <c r="D2" s="41"/>
      <c r="G2" s="4" t="s">
        <v>16</v>
      </c>
      <c r="K2" s="33"/>
      <c r="L2" s="33"/>
      <c r="M2" s="5"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IF(OR(L4="〇",L9="〇"),"e",IF(OR(J4="〇",J9="〇"),"d",X53))</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128</v>
      </c>
      <c r="C4" s="22"/>
      <c r="D4" s="42"/>
      <c r="E4" s="9" t="s">
        <v>90</v>
      </c>
      <c r="F4" s="9"/>
      <c r="G4" s="9"/>
      <c r="H4" s="9"/>
      <c r="I4" s="9"/>
      <c r="J4" s="116"/>
      <c r="K4" s="168"/>
      <c r="L4" s="35" t="s">
        <v>130</v>
      </c>
      <c r="M4" s="169" t="s">
        <v>131</v>
      </c>
    </row>
    <row r="5" spans="1:22">
      <c r="A5" s="165"/>
      <c r="B5" s="167"/>
      <c r="C5" s="17"/>
      <c r="D5" s="25"/>
      <c r="E5" s="53" t="s">
        <v>14</v>
      </c>
      <c r="F5" s="7"/>
      <c r="G5" s="7"/>
      <c r="H5" s="7"/>
      <c r="I5" s="10"/>
      <c r="J5" s="109"/>
      <c r="K5" s="169"/>
      <c r="L5" s="12"/>
      <c r="M5" s="169"/>
    </row>
    <row r="6" spans="1:22">
      <c r="A6" s="165"/>
      <c r="B6" s="167"/>
      <c r="C6" s="17"/>
      <c r="D6" s="25"/>
      <c r="E6" s="53" t="s">
        <v>36</v>
      </c>
      <c r="F6" s="54"/>
      <c r="G6" s="54"/>
      <c r="H6" s="54"/>
      <c r="I6" s="53"/>
      <c r="J6" s="109"/>
      <c r="K6" s="169"/>
      <c r="L6" s="18"/>
      <c r="M6" s="169"/>
    </row>
    <row r="7" spans="1:22" ht="12.75" customHeight="1">
      <c r="A7" s="165"/>
      <c r="B7" s="167"/>
      <c r="C7" s="28" t="s">
        <v>130</v>
      </c>
      <c r="D7" s="162" t="s">
        <v>283</v>
      </c>
      <c r="E7" s="162"/>
      <c r="F7" s="162"/>
      <c r="G7" s="162"/>
      <c r="H7" s="162"/>
      <c r="I7" s="162"/>
      <c r="J7" s="109"/>
      <c r="K7" s="169"/>
      <c r="L7" s="17"/>
      <c r="M7" s="169"/>
    </row>
    <row r="8" spans="1:22" ht="12.75" customHeight="1">
      <c r="A8" s="165"/>
      <c r="B8" s="167"/>
      <c r="C8" s="17"/>
      <c r="D8" s="162"/>
      <c r="E8" s="162"/>
      <c r="F8" s="162"/>
      <c r="G8" s="162"/>
      <c r="H8" s="162"/>
      <c r="I8" s="162"/>
      <c r="J8" s="109"/>
      <c r="K8" s="107"/>
      <c r="L8" s="19"/>
      <c r="M8" s="76"/>
    </row>
    <row r="9" spans="1:22" ht="12.75" customHeight="1">
      <c r="A9" s="165"/>
      <c r="B9" s="167"/>
      <c r="C9" s="28" t="s">
        <v>130</v>
      </c>
      <c r="D9" s="162" t="s">
        <v>284</v>
      </c>
      <c r="E9" s="162"/>
      <c r="F9" s="162"/>
      <c r="G9" s="162"/>
      <c r="H9" s="162"/>
      <c r="I9" s="162"/>
      <c r="J9" s="109"/>
      <c r="K9" s="169"/>
      <c r="L9" s="35" t="s">
        <v>130</v>
      </c>
      <c r="M9" s="169" t="s">
        <v>132</v>
      </c>
    </row>
    <row r="10" spans="1:22" ht="12.75" customHeight="1">
      <c r="A10" s="165"/>
      <c r="B10" s="167"/>
      <c r="C10" s="17"/>
      <c r="D10" s="162"/>
      <c r="E10" s="162"/>
      <c r="F10" s="162"/>
      <c r="G10" s="162"/>
      <c r="H10" s="162"/>
      <c r="I10" s="162"/>
      <c r="J10" s="109"/>
      <c r="K10" s="169"/>
      <c r="L10" s="78"/>
      <c r="M10" s="169"/>
    </row>
    <row r="11" spans="1:22" ht="12.75" customHeight="1">
      <c r="A11" s="165"/>
      <c r="B11" s="167"/>
      <c r="C11" s="28" t="s">
        <v>130</v>
      </c>
      <c r="D11" s="162" t="s">
        <v>285</v>
      </c>
      <c r="E11" s="162"/>
      <c r="F11" s="162"/>
      <c r="G11" s="162"/>
      <c r="H11" s="162"/>
      <c r="I11" s="162"/>
      <c r="J11" s="109"/>
      <c r="K11" s="169"/>
      <c r="L11" s="78"/>
      <c r="M11" s="169"/>
    </row>
    <row r="12" spans="1:22" ht="12.75" customHeight="1">
      <c r="A12" s="165"/>
      <c r="B12" s="167"/>
      <c r="C12" s="17"/>
      <c r="D12" s="162"/>
      <c r="E12" s="162"/>
      <c r="F12" s="162"/>
      <c r="G12" s="162"/>
      <c r="H12" s="162"/>
      <c r="I12" s="162"/>
      <c r="J12" s="109"/>
      <c r="K12" s="169"/>
      <c r="L12" s="78"/>
      <c r="M12" s="169"/>
    </row>
    <row r="13" spans="1:22" ht="12.75" customHeight="1">
      <c r="A13" s="165"/>
      <c r="B13" s="167"/>
      <c r="C13" s="28" t="s">
        <v>130</v>
      </c>
      <c r="D13" s="162" t="s">
        <v>286</v>
      </c>
      <c r="E13" s="162"/>
      <c r="F13" s="162"/>
      <c r="G13" s="162"/>
      <c r="H13" s="162"/>
      <c r="I13" s="162"/>
      <c r="J13" s="109"/>
      <c r="K13" s="169"/>
      <c r="L13" s="78"/>
      <c r="M13" s="169"/>
    </row>
    <row r="14" spans="1:22" ht="12.75" customHeight="1">
      <c r="A14" s="165"/>
      <c r="B14" s="167"/>
      <c r="C14" s="17"/>
      <c r="D14" s="162"/>
      <c r="E14" s="162"/>
      <c r="F14" s="162"/>
      <c r="G14" s="162"/>
      <c r="H14" s="162"/>
      <c r="I14" s="162"/>
      <c r="J14" s="109"/>
      <c r="K14" s="169"/>
      <c r="L14" s="78"/>
      <c r="M14" s="169"/>
    </row>
    <row r="15" spans="1:22" ht="12.75" customHeight="1">
      <c r="A15" s="165"/>
      <c r="B15" s="167"/>
      <c r="C15" s="28" t="s">
        <v>130</v>
      </c>
      <c r="D15" s="25" t="s">
        <v>287</v>
      </c>
      <c r="E15" s="53"/>
      <c r="F15" s="54"/>
      <c r="G15" s="54"/>
      <c r="H15" s="54"/>
      <c r="I15" s="53"/>
      <c r="J15" s="109"/>
      <c r="K15" s="169"/>
      <c r="L15" s="78"/>
      <c r="M15" s="169"/>
    </row>
    <row r="16" spans="1:22" ht="12.75" customHeight="1">
      <c r="A16" s="165"/>
      <c r="B16" s="167"/>
      <c r="C16" s="28" t="s">
        <v>130</v>
      </c>
      <c r="D16" s="25" t="s">
        <v>288</v>
      </c>
      <c r="E16" s="53"/>
      <c r="F16" s="54"/>
      <c r="G16" s="54"/>
      <c r="H16" s="54"/>
      <c r="I16" s="53"/>
      <c r="J16" s="109"/>
      <c r="K16" s="169"/>
      <c r="L16" s="78"/>
      <c r="M16" s="169"/>
    </row>
    <row r="17" spans="1:13" ht="12.75" customHeight="1">
      <c r="A17" s="165"/>
      <c r="B17" s="167"/>
      <c r="C17" s="28" t="s">
        <v>130</v>
      </c>
      <c r="D17" s="25" t="s">
        <v>289</v>
      </c>
      <c r="E17" s="53"/>
      <c r="F17" s="54"/>
      <c r="G17" s="54"/>
      <c r="H17" s="54"/>
      <c r="I17" s="53"/>
      <c r="J17" s="109"/>
      <c r="K17" s="169"/>
      <c r="L17" s="78"/>
      <c r="M17" s="169"/>
    </row>
    <row r="18" spans="1:13" ht="12.75" customHeight="1">
      <c r="A18" s="171" t="s">
        <v>12</v>
      </c>
      <c r="B18" s="167"/>
      <c r="C18" s="28" t="s">
        <v>130</v>
      </c>
      <c r="D18" s="25" t="s">
        <v>273</v>
      </c>
      <c r="E18" s="53"/>
      <c r="F18" s="54"/>
      <c r="G18" s="54"/>
      <c r="H18" s="54"/>
      <c r="I18" s="53"/>
      <c r="J18" s="109"/>
      <c r="K18" s="169"/>
      <c r="L18" s="78"/>
      <c r="M18" s="169"/>
    </row>
    <row r="19" spans="1:13" ht="12.75" customHeight="1">
      <c r="A19" s="171"/>
      <c r="B19" s="167"/>
      <c r="C19" s="28" t="s">
        <v>130</v>
      </c>
      <c r="D19" s="25" t="s">
        <v>274</v>
      </c>
      <c r="E19" s="53"/>
      <c r="F19" s="54"/>
      <c r="G19" s="54"/>
      <c r="H19" s="54"/>
      <c r="I19" s="53"/>
      <c r="J19" s="53"/>
      <c r="K19" s="169"/>
      <c r="L19" s="53"/>
      <c r="M19" s="169"/>
    </row>
    <row r="20" spans="1:13" ht="12.75" customHeight="1">
      <c r="A20" s="171"/>
      <c r="B20" s="167"/>
      <c r="C20" s="28" t="s">
        <v>130</v>
      </c>
      <c r="D20" s="25" t="s">
        <v>275</v>
      </c>
      <c r="E20" s="53"/>
      <c r="F20" s="54"/>
      <c r="G20" s="54"/>
      <c r="H20" s="54"/>
      <c r="I20" s="53"/>
      <c r="J20" s="53"/>
      <c r="K20" s="169"/>
      <c r="L20" s="53"/>
      <c r="M20" s="169"/>
    </row>
    <row r="21" spans="1:13" ht="12.75" customHeight="1">
      <c r="A21" s="171"/>
      <c r="B21" s="167"/>
      <c r="C21" s="28" t="s">
        <v>130</v>
      </c>
      <c r="D21" s="162" t="s">
        <v>276</v>
      </c>
      <c r="E21" s="162"/>
      <c r="F21" s="162"/>
      <c r="G21" s="162"/>
      <c r="H21" s="162"/>
      <c r="I21" s="162"/>
      <c r="J21" s="53"/>
      <c r="K21" s="169"/>
      <c r="L21" s="53"/>
      <c r="M21" s="169"/>
    </row>
    <row r="22" spans="1:13" ht="12.75" customHeight="1">
      <c r="A22" s="171"/>
      <c r="B22" s="167"/>
      <c r="C22" s="17"/>
      <c r="D22" s="162"/>
      <c r="E22" s="162"/>
      <c r="F22" s="162"/>
      <c r="G22" s="162"/>
      <c r="H22" s="162"/>
      <c r="I22" s="162"/>
      <c r="J22" s="53"/>
      <c r="K22" s="169"/>
      <c r="L22" s="53"/>
      <c r="M22" s="169"/>
    </row>
    <row r="23" spans="1:13" ht="12.75" customHeight="1">
      <c r="A23" s="171"/>
      <c r="B23" s="167"/>
      <c r="C23" s="28" t="s">
        <v>130</v>
      </c>
      <c r="D23" s="162" t="s">
        <v>277</v>
      </c>
      <c r="E23" s="162"/>
      <c r="F23" s="162"/>
      <c r="G23" s="162"/>
      <c r="H23" s="162"/>
      <c r="I23" s="162"/>
      <c r="J23" s="53"/>
      <c r="K23" s="169"/>
      <c r="L23" s="53"/>
      <c r="M23" s="169"/>
    </row>
    <row r="24" spans="1:13" ht="12.75" customHeight="1">
      <c r="A24" s="171"/>
      <c r="B24" s="167"/>
      <c r="C24" s="17"/>
      <c r="D24" s="162"/>
      <c r="E24" s="162"/>
      <c r="F24" s="162"/>
      <c r="G24" s="162"/>
      <c r="H24" s="162"/>
      <c r="I24" s="162"/>
      <c r="J24" s="53"/>
      <c r="K24" s="169"/>
      <c r="L24" s="53"/>
      <c r="M24" s="169"/>
    </row>
    <row r="25" spans="1:13" ht="12.75" customHeight="1">
      <c r="A25" s="171"/>
      <c r="B25" s="167"/>
      <c r="C25" s="28" t="s">
        <v>130</v>
      </c>
      <c r="D25" s="25" t="s">
        <v>278</v>
      </c>
      <c r="E25" s="53"/>
      <c r="F25" s="54"/>
      <c r="G25" s="54"/>
      <c r="H25" s="54"/>
      <c r="I25" s="53"/>
      <c r="J25" s="53"/>
      <c r="K25" s="169"/>
      <c r="L25" s="53"/>
      <c r="M25" s="169"/>
    </row>
    <row r="26" spans="1:13" ht="12.75" customHeight="1">
      <c r="A26" s="171"/>
      <c r="B26" s="167"/>
      <c r="C26" s="28" t="s">
        <v>130</v>
      </c>
      <c r="D26" s="162" t="s">
        <v>290</v>
      </c>
      <c r="E26" s="162"/>
      <c r="F26" s="162"/>
      <c r="G26" s="162"/>
      <c r="H26" s="162"/>
      <c r="I26" s="162"/>
      <c r="J26" s="53"/>
      <c r="K26" s="169"/>
      <c r="L26" s="53"/>
      <c r="M26" s="169"/>
    </row>
    <row r="27" spans="1:13" ht="12.75" customHeight="1">
      <c r="A27" s="171"/>
      <c r="B27" s="167"/>
      <c r="C27" s="17"/>
      <c r="D27" s="162"/>
      <c r="E27" s="162"/>
      <c r="F27" s="162"/>
      <c r="G27" s="162"/>
      <c r="H27" s="162"/>
      <c r="I27" s="162"/>
      <c r="J27" s="53"/>
      <c r="K27" s="169"/>
      <c r="L27" s="53"/>
      <c r="M27" s="169"/>
    </row>
    <row r="28" spans="1:13" ht="12.75" customHeight="1">
      <c r="A28" s="171"/>
      <c r="B28" s="167"/>
      <c r="C28" s="28" t="s">
        <v>130</v>
      </c>
      <c r="D28" s="162" t="s">
        <v>279</v>
      </c>
      <c r="E28" s="162"/>
      <c r="F28" s="162"/>
      <c r="G28" s="162"/>
      <c r="H28" s="162"/>
      <c r="I28" s="162"/>
      <c r="J28" s="53"/>
      <c r="K28" s="169"/>
      <c r="L28" s="53"/>
      <c r="M28" s="169"/>
    </row>
    <row r="29" spans="1:13" ht="12.75" customHeight="1">
      <c r="A29" s="171"/>
      <c r="B29" s="167"/>
      <c r="C29" s="17"/>
      <c r="D29" s="162"/>
      <c r="E29" s="162"/>
      <c r="F29" s="162"/>
      <c r="G29" s="162"/>
      <c r="H29" s="162"/>
      <c r="I29" s="162"/>
      <c r="J29" s="53"/>
      <c r="K29" s="169"/>
      <c r="L29" s="53"/>
      <c r="M29" s="169"/>
    </row>
    <row r="30" spans="1:13" ht="12.75" customHeight="1">
      <c r="A30" s="171"/>
      <c r="B30" s="167"/>
      <c r="C30" s="28" t="s">
        <v>130</v>
      </c>
      <c r="D30" s="25" t="s">
        <v>280</v>
      </c>
      <c r="E30" s="53"/>
      <c r="F30" s="54"/>
      <c r="G30" s="54"/>
      <c r="H30" s="54"/>
      <c r="I30" s="53"/>
      <c r="J30" s="53"/>
      <c r="K30" s="169"/>
      <c r="L30" s="53"/>
      <c r="M30" s="169"/>
    </row>
    <row r="31" spans="1:13" ht="12.75" customHeight="1">
      <c r="A31" s="171"/>
      <c r="B31" s="167"/>
      <c r="C31" s="28" t="s">
        <v>130</v>
      </c>
      <c r="D31" s="25" t="s">
        <v>281</v>
      </c>
      <c r="E31" s="53"/>
      <c r="F31" s="54"/>
      <c r="G31" s="54"/>
      <c r="H31" s="54"/>
      <c r="I31" s="53"/>
      <c r="J31" s="53"/>
      <c r="K31" s="169"/>
      <c r="L31" s="53"/>
      <c r="M31" s="169"/>
    </row>
    <row r="32" spans="1:13" ht="12.75" customHeight="1">
      <c r="A32" s="171"/>
      <c r="B32" s="167"/>
      <c r="C32" s="28" t="s">
        <v>130</v>
      </c>
      <c r="D32" s="25" t="s">
        <v>282</v>
      </c>
      <c r="E32" s="53"/>
      <c r="F32" s="54"/>
      <c r="G32" s="54"/>
      <c r="H32" s="54"/>
      <c r="I32" s="53"/>
      <c r="J32" s="53"/>
      <c r="K32" s="169"/>
      <c r="L32" s="53"/>
      <c r="M32" s="169"/>
    </row>
    <row r="33" spans="1:13">
      <c r="A33" s="174"/>
      <c r="B33" s="175"/>
      <c r="C33" s="19"/>
      <c r="D33" s="27"/>
      <c r="E33" s="178"/>
      <c r="F33" s="178"/>
      <c r="G33" s="178"/>
      <c r="H33" s="178"/>
      <c r="I33" s="178"/>
      <c r="J33" s="108"/>
      <c r="K33" s="170"/>
      <c r="L33" s="81"/>
      <c r="M33" s="170"/>
    </row>
    <row r="34" spans="1:13">
      <c r="A34" s="11" t="s">
        <v>35</v>
      </c>
      <c r="C34" s="33"/>
      <c r="D34" s="41"/>
      <c r="K34" s="33"/>
      <c r="L34" s="33"/>
      <c r="M34" s="16"/>
    </row>
    <row r="35" spans="1:13" ht="19.5">
      <c r="A35" s="11" t="s">
        <v>1</v>
      </c>
      <c r="C35" s="33"/>
      <c r="D35" s="41"/>
      <c r="G35" s="4" t="s">
        <v>16</v>
      </c>
      <c r="K35" s="33"/>
      <c r="L35" s="33"/>
      <c r="M35" s="5" t="str">
        <f>M2</f>
        <v>（主任監督員 ）</v>
      </c>
    </row>
    <row r="36" spans="1:13" ht="19.5">
      <c r="A36" s="6" t="s">
        <v>2</v>
      </c>
      <c r="B36" s="6" t="s">
        <v>3</v>
      </c>
      <c r="C36" s="157" t="s">
        <v>4</v>
      </c>
      <c r="D36" s="158"/>
      <c r="E36" s="158"/>
      <c r="F36" s="159"/>
      <c r="G36" s="160" t="s">
        <v>6</v>
      </c>
      <c r="H36" s="161"/>
      <c r="I36" s="6" t="s">
        <v>8</v>
      </c>
      <c r="J36" s="71"/>
      <c r="K36" s="73" t="s">
        <v>9</v>
      </c>
      <c r="L36" s="72"/>
      <c r="M36" s="73" t="s">
        <v>10</v>
      </c>
    </row>
    <row r="37" spans="1:13">
      <c r="A37" s="164" t="s">
        <v>11</v>
      </c>
      <c r="B37" s="166" t="s">
        <v>128</v>
      </c>
      <c r="C37" s="17"/>
      <c r="D37" s="25"/>
      <c r="E37" s="53" t="s">
        <v>37</v>
      </c>
      <c r="F37" s="14"/>
      <c r="G37" s="14"/>
      <c r="H37" s="14"/>
      <c r="I37" s="14"/>
      <c r="J37" s="14"/>
      <c r="K37" s="168"/>
      <c r="L37" s="14"/>
      <c r="M37" s="168"/>
    </row>
    <row r="38" spans="1:13" ht="13.5" customHeight="1">
      <c r="A38" s="165"/>
      <c r="B38" s="167"/>
      <c r="C38" s="28" t="s">
        <v>130</v>
      </c>
      <c r="D38" s="177" t="s">
        <v>301</v>
      </c>
      <c r="E38" s="177"/>
      <c r="F38" s="177"/>
      <c r="G38" s="177"/>
      <c r="H38" s="177"/>
      <c r="I38" s="177"/>
      <c r="J38" s="52"/>
      <c r="K38" s="169"/>
      <c r="L38" s="52"/>
      <c r="M38" s="169"/>
    </row>
    <row r="39" spans="1:13" ht="13.5" customHeight="1">
      <c r="A39" s="165"/>
      <c r="B39" s="167"/>
      <c r="C39" s="28" t="s">
        <v>130</v>
      </c>
      <c r="D39" s="25" t="s">
        <v>291</v>
      </c>
      <c r="E39" s="29"/>
      <c r="F39" s="13"/>
      <c r="G39" s="13"/>
      <c r="H39" s="13"/>
      <c r="I39" s="29"/>
      <c r="J39" s="52"/>
      <c r="K39" s="169"/>
      <c r="L39" s="52"/>
      <c r="M39" s="169"/>
    </row>
    <row r="40" spans="1:13" ht="13.5" customHeight="1">
      <c r="A40" s="165"/>
      <c r="B40" s="167"/>
      <c r="C40" s="28" t="s">
        <v>130</v>
      </c>
      <c r="D40" s="25" t="s">
        <v>292</v>
      </c>
      <c r="E40" s="29"/>
      <c r="F40" s="13"/>
      <c r="G40" s="13"/>
      <c r="H40" s="13"/>
      <c r="I40" s="29"/>
      <c r="J40" s="52"/>
      <c r="K40" s="169"/>
      <c r="L40" s="52"/>
      <c r="M40" s="169"/>
    </row>
    <row r="41" spans="1:13" ht="13.5" customHeight="1">
      <c r="A41" s="165"/>
      <c r="B41" s="167"/>
      <c r="C41" s="28" t="s">
        <v>130</v>
      </c>
      <c r="D41" s="25" t="s">
        <v>293</v>
      </c>
      <c r="E41" s="29"/>
      <c r="F41" s="13"/>
      <c r="G41" s="13"/>
      <c r="H41" s="13"/>
      <c r="I41" s="29"/>
      <c r="J41" s="52"/>
      <c r="K41" s="169"/>
      <c r="L41" s="52"/>
      <c r="M41" s="169"/>
    </row>
    <row r="42" spans="1:13" ht="13.5" customHeight="1">
      <c r="A42" s="165"/>
      <c r="B42" s="167"/>
      <c r="C42" s="28" t="s">
        <v>130</v>
      </c>
      <c r="D42" s="25" t="s">
        <v>294</v>
      </c>
      <c r="E42" s="29"/>
      <c r="F42" s="13"/>
      <c r="G42" s="13"/>
      <c r="H42" s="13"/>
      <c r="I42" s="29"/>
      <c r="J42" s="52"/>
      <c r="K42" s="169"/>
      <c r="L42" s="52"/>
      <c r="M42" s="169"/>
    </row>
    <row r="43" spans="1:13" ht="13.5" customHeight="1">
      <c r="A43" s="165"/>
      <c r="B43" s="167"/>
      <c r="C43" s="28" t="s">
        <v>130</v>
      </c>
      <c r="D43" s="25" t="s">
        <v>295</v>
      </c>
      <c r="E43" s="53"/>
      <c r="F43" s="54"/>
      <c r="G43" s="54"/>
      <c r="H43" s="54"/>
      <c r="I43" s="53"/>
      <c r="J43" s="109"/>
      <c r="K43" s="169"/>
      <c r="L43" s="78"/>
      <c r="M43" s="169"/>
    </row>
    <row r="44" spans="1:13" ht="13.5" customHeight="1">
      <c r="A44" s="165"/>
      <c r="B44" s="167"/>
      <c r="C44" s="28" t="s">
        <v>130</v>
      </c>
      <c r="D44" s="25" t="s">
        <v>296</v>
      </c>
      <c r="E44" s="53"/>
      <c r="F44" s="54"/>
      <c r="G44" s="54"/>
      <c r="H44" s="54"/>
      <c r="I44" s="53"/>
      <c r="J44" s="109"/>
      <c r="K44" s="169"/>
      <c r="L44" s="78"/>
      <c r="M44" s="169"/>
    </row>
    <row r="45" spans="1:13">
      <c r="A45" s="165"/>
      <c r="B45" s="167"/>
      <c r="C45" s="17"/>
      <c r="D45" s="25"/>
      <c r="E45" s="53" t="s">
        <v>38</v>
      </c>
      <c r="F45" s="54"/>
      <c r="G45" s="54"/>
      <c r="H45" s="54"/>
      <c r="I45" s="53"/>
      <c r="J45" s="53"/>
      <c r="K45" s="169"/>
      <c r="L45" s="53"/>
      <c r="M45" s="169"/>
    </row>
    <row r="46" spans="1:13" ht="13.5" customHeight="1">
      <c r="A46" s="165"/>
      <c r="B46" s="167"/>
      <c r="C46" s="28" t="s">
        <v>130</v>
      </c>
      <c r="D46" s="177" t="s">
        <v>297</v>
      </c>
      <c r="E46" s="177"/>
      <c r="F46" s="177"/>
      <c r="G46" s="177"/>
      <c r="H46" s="177"/>
      <c r="I46" s="177"/>
      <c r="J46" s="31"/>
      <c r="K46" s="169"/>
      <c r="L46" s="31"/>
      <c r="M46" s="169"/>
    </row>
    <row r="47" spans="1:13" ht="13.5" customHeight="1">
      <c r="A47" s="165"/>
      <c r="B47" s="167"/>
      <c r="C47" s="28" t="s">
        <v>130</v>
      </c>
      <c r="D47" s="25" t="s">
        <v>298</v>
      </c>
      <c r="E47" s="29"/>
      <c r="F47" s="13"/>
      <c r="G47" s="13"/>
      <c r="H47" s="13"/>
      <c r="I47" s="29"/>
      <c r="J47" s="52"/>
      <c r="K47" s="169"/>
      <c r="L47" s="52"/>
      <c r="M47" s="169"/>
    </row>
    <row r="48" spans="1:13" ht="13.5" customHeight="1">
      <c r="A48" s="171" t="s">
        <v>12</v>
      </c>
      <c r="B48" s="167"/>
      <c r="C48" s="28" t="s">
        <v>130</v>
      </c>
      <c r="D48" s="25" t="s">
        <v>299</v>
      </c>
      <c r="E48" s="29"/>
      <c r="F48" s="13"/>
      <c r="G48" s="13"/>
      <c r="H48" s="13"/>
      <c r="I48" s="29"/>
      <c r="J48" s="52"/>
      <c r="K48" s="169"/>
      <c r="L48" s="52"/>
      <c r="M48" s="169"/>
    </row>
    <row r="49" spans="1:24" ht="13.5" customHeight="1">
      <c r="A49" s="171"/>
      <c r="B49" s="167"/>
      <c r="C49" s="28" t="s">
        <v>130</v>
      </c>
      <c r="D49" s="25" t="s">
        <v>300</v>
      </c>
      <c r="E49" s="29"/>
      <c r="F49" s="13"/>
      <c r="G49" s="13"/>
      <c r="H49" s="13"/>
      <c r="I49" s="29"/>
      <c r="J49" s="52"/>
      <c r="K49" s="169"/>
      <c r="L49" s="52"/>
      <c r="M49" s="169"/>
    </row>
    <row r="50" spans="1:24" ht="13.5" customHeight="1">
      <c r="A50" s="171"/>
      <c r="B50" s="167"/>
      <c r="C50" s="28" t="s">
        <v>130</v>
      </c>
      <c r="D50" s="25" t="s">
        <v>260</v>
      </c>
      <c r="E50" s="53"/>
      <c r="F50" s="54"/>
      <c r="G50" s="54"/>
      <c r="H50" s="54"/>
      <c r="I50" s="53"/>
      <c r="J50" s="109"/>
      <c r="K50" s="169"/>
      <c r="L50" s="78"/>
      <c r="M50" s="169"/>
    </row>
    <row r="51" spans="1:24" ht="13.5" customHeight="1">
      <c r="A51" s="171"/>
      <c r="B51" s="167"/>
      <c r="C51" s="28" t="s">
        <v>130</v>
      </c>
      <c r="D51" s="25" t="s">
        <v>261</v>
      </c>
      <c r="E51" s="53"/>
      <c r="F51" s="54"/>
      <c r="G51" s="54"/>
      <c r="H51" s="54"/>
      <c r="I51" s="53"/>
      <c r="J51" s="53"/>
      <c r="K51" s="169"/>
      <c r="L51" s="53"/>
      <c r="M51" s="169"/>
    </row>
    <row r="52" spans="1:24">
      <c r="A52" s="171"/>
      <c r="B52" s="167"/>
      <c r="C52" s="17"/>
      <c r="D52" s="25"/>
      <c r="E52" s="179"/>
      <c r="F52" s="180"/>
      <c r="G52" s="180"/>
      <c r="H52" s="180"/>
      <c r="I52" s="181"/>
      <c r="J52" s="30"/>
      <c r="K52" s="169"/>
      <c r="L52" s="30"/>
      <c r="M52" s="169"/>
      <c r="O52" s="59"/>
      <c r="P52" s="59"/>
      <c r="Q52" s="59"/>
      <c r="R52" s="59"/>
      <c r="S52" s="59"/>
      <c r="T52" s="59"/>
      <c r="U52" s="59"/>
      <c r="V52" s="59"/>
      <c r="W52" s="60" t="s">
        <v>329</v>
      </c>
      <c r="X52" s="59"/>
    </row>
    <row r="53" spans="1:24">
      <c r="A53" s="171"/>
      <c r="B53" s="167"/>
      <c r="C53" s="17"/>
      <c r="D53" s="25"/>
      <c r="E53" s="53" t="str">
        <f>"評価値＝(　"&amp;TEXT(P53+R53*0.5,"0.0")&amp;"　)評価数／(　"&amp;TEXT(P53+R53+T53,"0.0")&amp;"　)対象評価項目数＝（　"&amp;TEXT(W53,0)&amp;"　）％"</f>
        <v>評価値＝(　0.0　)評価数／(　0.0　)対象評価項目数＝（　0　）％</v>
      </c>
      <c r="F53" s="54"/>
      <c r="G53" s="54"/>
      <c r="H53" s="54"/>
      <c r="I53" s="53"/>
      <c r="J53" s="53"/>
      <c r="K53" s="169"/>
      <c r="L53" s="53"/>
      <c r="M53" s="169"/>
      <c r="O53" s="59" t="s">
        <v>330</v>
      </c>
      <c r="P53" s="60">
        <f>COUNTIF($C7:$C32,"〇")+COUNTIF($C38:$C51,"〇")</f>
        <v>0</v>
      </c>
      <c r="Q53" s="59" t="s">
        <v>331</v>
      </c>
      <c r="R53" s="60">
        <f>COUNTIF($C7:$C32,"△")+COUNTIF($C38:$C51,"△")</f>
        <v>0</v>
      </c>
      <c r="S53" s="59" t="s">
        <v>332</v>
      </c>
      <c r="T53" s="60">
        <f>COUNTIF($C7:$C32,"×")+COUNTIF($C38:$C51,"×")</f>
        <v>0</v>
      </c>
      <c r="U53" s="59" t="s">
        <v>333</v>
      </c>
      <c r="V53" s="61">
        <f>IF(P53+R53+T53=0,0,ROUND((P53+R53*0.5)/(P53+R53+T53),3))</f>
        <v>0</v>
      </c>
      <c r="W53" s="59">
        <f>IF(V53="","",ROUND(V53*100,1))</f>
        <v>0</v>
      </c>
      <c r="X53" s="62" t="str">
        <f>IF(W53&lt;60,"d",IF(W53&lt;80,"c",IF(W53&lt;90,"b","a")))</f>
        <v>d</v>
      </c>
    </row>
    <row r="54" spans="1:24">
      <c r="A54" s="171"/>
      <c r="B54" s="167"/>
      <c r="C54" s="17"/>
      <c r="D54" s="25"/>
      <c r="E54" s="53" t="s">
        <v>805</v>
      </c>
      <c r="F54" s="54"/>
      <c r="G54" s="54"/>
      <c r="H54" s="54"/>
      <c r="I54" s="53"/>
      <c r="J54" s="53"/>
      <c r="K54" s="169"/>
      <c r="L54" s="53"/>
      <c r="M54" s="169"/>
    </row>
    <row r="55" spans="1:24">
      <c r="A55" s="171"/>
      <c r="B55" s="167"/>
      <c r="C55" s="17"/>
      <c r="D55" s="25"/>
      <c r="E55" s="53" t="s">
        <v>806</v>
      </c>
      <c r="F55" s="53"/>
      <c r="G55" s="53"/>
      <c r="H55" s="53"/>
      <c r="I55" s="53"/>
      <c r="J55" s="53"/>
      <c r="K55" s="169"/>
      <c r="L55" s="53"/>
      <c r="M55" s="169"/>
    </row>
    <row r="56" spans="1:24">
      <c r="A56" s="171"/>
      <c r="B56" s="167"/>
      <c r="C56" s="17"/>
      <c r="D56" s="25"/>
      <c r="E56" s="53" t="s">
        <v>807</v>
      </c>
      <c r="F56" s="53"/>
      <c r="G56" s="53"/>
      <c r="H56" s="53"/>
      <c r="I56" s="53"/>
      <c r="J56" s="53"/>
      <c r="K56" s="169"/>
      <c r="L56" s="53"/>
      <c r="M56" s="169"/>
    </row>
    <row r="57" spans="1:24">
      <c r="A57" s="171"/>
      <c r="B57" s="167"/>
      <c r="C57" s="17"/>
      <c r="D57" s="25"/>
      <c r="E57" s="53" t="s">
        <v>808</v>
      </c>
      <c r="F57" s="54"/>
      <c r="G57" s="54"/>
      <c r="H57" s="54"/>
      <c r="I57" s="53"/>
      <c r="J57" s="53"/>
      <c r="K57" s="169"/>
      <c r="L57" s="53"/>
      <c r="M57" s="169"/>
    </row>
    <row r="58" spans="1:24">
      <c r="A58" s="171"/>
      <c r="B58" s="167"/>
      <c r="C58" s="17"/>
      <c r="D58" s="25"/>
      <c r="E58" s="53"/>
      <c r="F58" s="54"/>
      <c r="G58" s="54"/>
      <c r="H58" s="54"/>
      <c r="I58" s="53"/>
      <c r="J58" s="53"/>
      <c r="K58" s="169"/>
      <c r="L58" s="53"/>
      <c r="M58" s="169"/>
    </row>
    <row r="59" spans="1:24">
      <c r="A59" s="171"/>
      <c r="B59" s="167"/>
      <c r="C59" s="17"/>
      <c r="D59" s="25"/>
      <c r="E59" s="10"/>
      <c r="F59" s="54"/>
      <c r="G59" s="54"/>
      <c r="H59" s="54"/>
      <c r="I59" s="53"/>
      <c r="J59" s="53"/>
      <c r="K59" s="169"/>
      <c r="L59" s="53"/>
      <c r="M59" s="169"/>
    </row>
    <row r="60" spans="1:24">
      <c r="A60" s="174"/>
      <c r="B60" s="175"/>
      <c r="C60" s="19"/>
      <c r="D60" s="27"/>
      <c r="E60" s="37"/>
      <c r="F60" s="57"/>
      <c r="G60" s="57"/>
      <c r="H60" s="57"/>
      <c r="I60" s="57"/>
      <c r="J60" s="57"/>
      <c r="K60" s="170"/>
      <c r="L60" s="57"/>
      <c r="M60" s="170"/>
    </row>
    <row r="61" spans="1:24">
      <c r="K61" s="33"/>
      <c r="L61" s="33"/>
    </row>
    <row r="62" spans="1:24">
      <c r="K62" s="33"/>
      <c r="L62" s="33"/>
    </row>
    <row r="63" spans="1:24">
      <c r="K63" s="33"/>
      <c r="L63" s="33"/>
    </row>
    <row r="64" spans="1:24">
      <c r="K64" s="33"/>
      <c r="L64" s="33"/>
    </row>
    <row r="65" spans="4:91">
      <c r="K65" s="33"/>
      <c r="L65" s="33"/>
    </row>
    <row r="66" spans="4:91">
      <c r="K66" s="33"/>
      <c r="L66" s="33"/>
    </row>
    <row r="67" spans="4:91">
      <c r="K67" s="33"/>
      <c r="L67" s="33"/>
    </row>
    <row r="68" spans="4:91">
      <c r="K68" s="33"/>
      <c r="L68" s="33"/>
    </row>
    <row r="69" spans="4:91">
      <c r="K69" s="33"/>
      <c r="L69" s="33"/>
    </row>
    <row r="70" spans="4:91">
      <c r="K70" s="33"/>
      <c r="L70" s="33"/>
    </row>
    <row r="71" spans="4:91" s="11" customFormat="1">
      <c r="D71" s="23"/>
      <c r="K71" s="33"/>
      <c r="L71" s="33"/>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sheetData>
  <mergeCells count="30">
    <mergeCell ref="A37:A47"/>
    <mergeCell ref="B37:B60"/>
    <mergeCell ref="K37:K40"/>
    <mergeCell ref="M37:M40"/>
    <mergeCell ref="D38:I38"/>
    <mergeCell ref="K41:K60"/>
    <mergeCell ref="M41:M60"/>
    <mergeCell ref="D46:I46"/>
    <mergeCell ref="A48:A60"/>
    <mergeCell ref="E52:I52"/>
    <mergeCell ref="K4:K7"/>
    <mergeCell ref="M4:M7"/>
    <mergeCell ref="D7:I8"/>
    <mergeCell ref="D9:I10"/>
    <mergeCell ref="K9:K33"/>
    <mergeCell ref="M9:M33"/>
    <mergeCell ref="D11:I12"/>
    <mergeCell ref="D13:I14"/>
    <mergeCell ref="D21:I22"/>
    <mergeCell ref="D23:I24"/>
    <mergeCell ref="D26:I27"/>
    <mergeCell ref="D28:I29"/>
    <mergeCell ref="E33:I33"/>
    <mergeCell ref="C3:F3"/>
    <mergeCell ref="G3:H3"/>
    <mergeCell ref="C36:F36"/>
    <mergeCell ref="G36:H36"/>
    <mergeCell ref="A4:A17"/>
    <mergeCell ref="B4:B33"/>
    <mergeCell ref="A18:A33"/>
  </mergeCells>
  <phoneticPr fontId="2"/>
  <dataValidations count="2">
    <dataValidation type="list" allowBlank="1" showInputMessage="1" showErrorMessage="1" sqref="C7 C9 C11 C13 C15:C21 C23 C25:C26 C28 C30:C32 C38:C44 C46:C51">
      <formula1>"・,〇,×"</formula1>
    </dataValidation>
    <dataValidation type="list" allowBlank="1" showInputMessage="1" showErrorMessage="1" sqref="L4 L9">
      <formula1>"・,〇"</formula1>
    </dataValidation>
  </dataValidations>
  <pageMargins left="0.7" right="0.7" top="0.75" bottom="0.75" header="0.3" footer="0.3"/>
  <pageSetup paperSize="9" orientation="landscape" r:id="rId1"/>
  <rowBreaks count="1" manualBreakCount="1">
    <brk id="33"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7"/>
  <sheetViews>
    <sheetView view="pageBreakPreview" zoomScaleNormal="135" zoomScaleSheetLayoutView="100" workbookViewId="0">
      <selection activeCell="L4" sqref="L4"/>
    </sheetView>
  </sheetViews>
  <sheetFormatPr defaultRowHeight="18.75"/>
  <cols>
    <col min="1" max="1" width="8.625" style="11" customWidth="1"/>
    <col min="2" max="2" width="10.625" style="11" customWidth="1"/>
    <col min="3" max="3" width="2.5" style="11" customWidth="1"/>
    <col min="4" max="4" width="1.875" style="23" customWidth="1"/>
    <col min="5" max="5" width="10" style="11" customWidth="1"/>
    <col min="6" max="9" width="14.625" style="11" customWidth="1"/>
    <col min="10" max="10" width="2.5" style="11" customWidth="1"/>
    <col min="11" max="11" width="11.125" style="11" customWidth="1"/>
    <col min="12" max="12" width="2.5" style="11" customWidth="1"/>
    <col min="13" max="13" width="11.125" style="11" customWidth="1"/>
    <col min="14" max="14" width="12.625" style="2" customWidth="1"/>
    <col min="15" max="25" width="4.625" style="2" customWidth="1"/>
    <col min="26" max="16384" width="9" style="2"/>
  </cols>
  <sheetData>
    <row r="1" spans="1:22">
      <c r="A1" s="11" t="s">
        <v>39</v>
      </c>
      <c r="C1" s="33"/>
      <c r="D1" s="41"/>
      <c r="K1" s="33"/>
      <c r="L1" s="33"/>
      <c r="M1" s="16"/>
    </row>
    <row r="2" spans="1:22" ht="19.5">
      <c r="A2" s="11" t="s">
        <v>1</v>
      </c>
      <c r="C2" s="33"/>
      <c r="D2" s="41"/>
      <c r="G2" s="4" t="s">
        <v>16</v>
      </c>
      <c r="K2" s="33"/>
      <c r="L2" s="33"/>
      <c r="M2" s="5" t="s">
        <v>804</v>
      </c>
      <c r="O2" s="59"/>
      <c r="P2" s="60" t="s">
        <v>334</v>
      </c>
      <c r="Q2" s="60"/>
      <c r="R2" s="60" t="s">
        <v>336</v>
      </c>
      <c r="S2" s="60"/>
      <c r="T2" s="60" t="s">
        <v>338</v>
      </c>
      <c r="U2" s="60" t="s">
        <v>339</v>
      </c>
      <c r="V2" s="60" t="s">
        <v>340</v>
      </c>
    </row>
    <row r="3" spans="1:22" ht="18.75" customHeight="1">
      <c r="A3" s="6" t="s">
        <v>2</v>
      </c>
      <c r="B3" s="6" t="s">
        <v>3</v>
      </c>
      <c r="C3" s="157" t="s">
        <v>4</v>
      </c>
      <c r="D3" s="158"/>
      <c r="E3" s="158"/>
      <c r="F3" s="159"/>
      <c r="G3" s="160" t="s">
        <v>6</v>
      </c>
      <c r="H3" s="161"/>
      <c r="I3" s="6" t="s">
        <v>8</v>
      </c>
      <c r="J3" s="71"/>
      <c r="K3" s="73" t="s">
        <v>9</v>
      </c>
      <c r="L3" s="71"/>
      <c r="M3" s="73" t="s">
        <v>10</v>
      </c>
      <c r="O3" s="62" t="str">
        <f>IF(OR(L4="〇",L8="〇"),"e",IF(OR(J4="〇",J8="〇"),"d",X33))</f>
        <v>d</v>
      </c>
      <c r="P3" s="62" t="str">
        <f t="shared" ref="P3:V3" si="0">IF($O$3=P2,"〇","")</f>
        <v/>
      </c>
      <c r="Q3" s="62" t="str">
        <f t="shared" si="0"/>
        <v/>
      </c>
      <c r="R3" s="62" t="str">
        <f t="shared" si="0"/>
        <v/>
      </c>
      <c r="S3" s="62" t="str">
        <f t="shared" si="0"/>
        <v/>
      </c>
      <c r="T3" s="62" t="str">
        <f t="shared" si="0"/>
        <v/>
      </c>
      <c r="U3" s="62" t="str">
        <f t="shared" si="0"/>
        <v>〇</v>
      </c>
      <c r="V3" s="62" t="str">
        <f t="shared" si="0"/>
        <v/>
      </c>
    </row>
    <row r="4" spans="1:22" ht="18.75" customHeight="1">
      <c r="A4" s="164" t="s">
        <v>11</v>
      </c>
      <c r="B4" s="166" t="s">
        <v>127</v>
      </c>
      <c r="C4" s="22"/>
      <c r="D4" s="42"/>
      <c r="E4" s="9" t="s">
        <v>90</v>
      </c>
      <c r="F4" s="9"/>
      <c r="G4" s="9"/>
      <c r="H4" s="9"/>
      <c r="I4" s="9"/>
      <c r="J4" s="14"/>
      <c r="K4" s="168"/>
      <c r="L4" s="35" t="s">
        <v>130</v>
      </c>
      <c r="M4" s="168" t="s">
        <v>131</v>
      </c>
    </row>
    <row r="5" spans="1:22">
      <c r="A5" s="165"/>
      <c r="B5" s="167"/>
      <c r="C5" s="17"/>
      <c r="D5" s="25"/>
      <c r="E5" s="53" t="s">
        <v>14</v>
      </c>
      <c r="F5" s="7"/>
      <c r="G5" s="7"/>
      <c r="H5" s="7"/>
      <c r="I5" s="10"/>
      <c r="J5" s="53"/>
      <c r="K5" s="169"/>
      <c r="L5" s="12"/>
      <c r="M5" s="169"/>
    </row>
    <row r="6" spans="1:22">
      <c r="A6" s="165"/>
      <c r="B6" s="167"/>
      <c r="C6" s="17"/>
      <c r="D6" s="25"/>
      <c r="E6" s="53" t="s">
        <v>40</v>
      </c>
      <c r="F6" s="54"/>
      <c r="G6" s="54"/>
      <c r="H6" s="54"/>
      <c r="I6" s="53"/>
      <c r="J6" s="53"/>
      <c r="K6" s="169"/>
      <c r="L6" s="18"/>
      <c r="M6" s="169"/>
    </row>
    <row r="7" spans="1:22" ht="13.5" customHeight="1">
      <c r="A7" s="165"/>
      <c r="B7" s="167"/>
      <c r="C7" s="28" t="s">
        <v>130</v>
      </c>
      <c r="D7" s="177" t="s">
        <v>302</v>
      </c>
      <c r="E7" s="177"/>
      <c r="F7" s="177"/>
      <c r="G7" s="177"/>
      <c r="H7" s="177"/>
      <c r="I7" s="177"/>
      <c r="J7" s="53"/>
      <c r="K7" s="169"/>
      <c r="L7" s="19"/>
      <c r="M7" s="170"/>
    </row>
    <row r="8" spans="1:22" ht="13.5" customHeight="1">
      <c r="A8" s="165"/>
      <c r="B8" s="167"/>
      <c r="C8" s="28" t="s">
        <v>130</v>
      </c>
      <c r="D8" s="25" t="s">
        <v>303</v>
      </c>
      <c r="E8" s="53"/>
      <c r="F8" s="54"/>
      <c r="G8" s="54"/>
      <c r="H8" s="54"/>
      <c r="I8" s="53"/>
      <c r="J8" s="53"/>
      <c r="K8" s="169"/>
      <c r="L8" s="35" t="s">
        <v>130</v>
      </c>
      <c r="M8" s="169" t="s">
        <v>132</v>
      </c>
    </row>
    <row r="9" spans="1:22">
      <c r="A9" s="165"/>
      <c r="B9" s="167"/>
      <c r="C9" s="17"/>
      <c r="D9" s="25"/>
      <c r="E9" s="53" t="s">
        <v>41</v>
      </c>
      <c r="F9" s="54"/>
      <c r="G9" s="54"/>
      <c r="H9" s="54"/>
      <c r="I9" s="53"/>
      <c r="J9" s="53"/>
      <c r="K9" s="169"/>
      <c r="L9" s="53"/>
      <c r="M9" s="169"/>
    </row>
    <row r="10" spans="1:22" ht="13.5" customHeight="1">
      <c r="A10" s="165"/>
      <c r="B10" s="167"/>
      <c r="C10" s="28" t="s">
        <v>130</v>
      </c>
      <c r="D10" s="177" t="s">
        <v>304</v>
      </c>
      <c r="E10" s="177"/>
      <c r="F10" s="177"/>
      <c r="G10" s="177"/>
      <c r="H10" s="177"/>
      <c r="I10" s="177"/>
      <c r="J10" s="52"/>
      <c r="K10" s="169"/>
      <c r="L10" s="52"/>
      <c r="M10" s="169"/>
    </row>
    <row r="11" spans="1:22" ht="13.5" customHeight="1">
      <c r="A11" s="165"/>
      <c r="B11" s="167"/>
      <c r="C11" s="28" t="s">
        <v>130</v>
      </c>
      <c r="D11" s="25" t="s">
        <v>305</v>
      </c>
      <c r="E11" s="44"/>
      <c r="F11" s="13"/>
      <c r="G11" s="13"/>
      <c r="H11" s="13"/>
      <c r="I11" s="29"/>
      <c r="J11" s="52"/>
      <c r="K11" s="169"/>
      <c r="L11" s="52"/>
      <c r="M11" s="169"/>
    </row>
    <row r="12" spans="1:22" ht="13.5" customHeight="1">
      <c r="A12" s="165"/>
      <c r="B12" s="167"/>
      <c r="C12" s="28" t="s">
        <v>130</v>
      </c>
      <c r="D12" s="25" t="s">
        <v>306</v>
      </c>
      <c r="E12" s="44"/>
      <c r="F12" s="13"/>
      <c r="G12" s="13"/>
      <c r="H12" s="13"/>
      <c r="I12" s="29"/>
      <c r="J12" s="52"/>
      <c r="K12" s="169"/>
      <c r="L12" s="52"/>
      <c r="M12" s="169"/>
    </row>
    <row r="13" spans="1:22" ht="13.5" customHeight="1">
      <c r="A13" s="165"/>
      <c r="B13" s="167"/>
      <c r="C13" s="28" t="s">
        <v>130</v>
      </c>
      <c r="D13" s="25" t="s">
        <v>307</v>
      </c>
      <c r="E13" s="53"/>
      <c r="F13" s="54"/>
      <c r="G13" s="54"/>
      <c r="H13" s="54"/>
      <c r="I13" s="53"/>
      <c r="J13" s="109"/>
      <c r="K13" s="169"/>
      <c r="L13" s="78"/>
      <c r="M13" s="169"/>
    </row>
    <row r="14" spans="1:22" ht="13.5" customHeight="1">
      <c r="A14" s="165"/>
      <c r="B14" s="167"/>
      <c r="C14" s="28" t="s">
        <v>130</v>
      </c>
      <c r="D14" s="25" t="s">
        <v>308</v>
      </c>
      <c r="E14" s="53"/>
      <c r="F14" s="54"/>
      <c r="G14" s="54"/>
      <c r="H14" s="54"/>
      <c r="I14" s="53"/>
      <c r="J14" s="109"/>
      <c r="K14" s="169"/>
      <c r="L14" s="78"/>
      <c r="M14" s="169"/>
    </row>
    <row r="15" spans="1:22" ht="13.5" customHeight="1">
      <c r="A15" s="165"/>
      <c r="B15" s="167"/>
      <c r="C15" s="28" t="s">
        <v>130</v>
      </c>
      <c r="D15" s="25" t="s">
        <v>309</v>
      </c>
      <c r="E15" s="53"/>
      <c r="F15" s="54"/>
      <c r="G15" s="54"/>
      <c r="H15" s="54"/>
      <c r="I15" s="53"/>
      <c r="J15" s="109"/>
      <c r="K15" s="169"/>
      <c r="L15" s="78"/>
      <c r="M15" s="169"/>
    </row>
    <row r="16" spans="1:22" ht="13.5" customHeight="1">
      <c r="A16" s="171" t="s">
        <v>12</v>
      </c>
      <c r="B16" s="167"/>
      <c r="C16" s="28" t="s">
        <v>130</v>
      </c>
      <c r="D16" s="25" t="s">
        <v>310</v>
      </c>
      <c r="E16" s="53"/>
      <c r="F16" s="54"/>
      <c r="G16" s="54"/>
      <c r="H16" s="54"/>
      <c r="I16" s="53"/>
      <c r="J16" s="109"/>
      <c r="K16" s="169"/>
      <c r="L16" s="78"/>
      <c r="M16" s="169"/>
    </row>
    <row r="17" spans="1:24" ht="13.5" customHeight="1">
      <c r="A17" s="171"/>
      <c r="B17" s="167"/>
      <c r="C17" s="28" t="s">
        <v>130</v>
      </c>
      <c r="D17" s="25" t="s">
        <v>311</v>
      </c>
      <c r="E17" s="53"/>
      <c r="F17" s="54"/>
      <c r="G17" s="54"/>
      <c r="H17" s="54"/>
      <c r="I17" s="53"/>
      <c r="J17" s="109"/>
      <c r="K17" s="169"/>
      <c r="L17" s="78"/>
      <c r="M17" s="169"/>
    </row>
    <row r="18" spans="1:24" ht="13.5" customHeight="1">
      <c r="A18" s="171"/>
      <c r="B18" s="167"/>
      <c r="C18" s="28" t="s">
        <v>130</v>
      </c>
      <c r="D18" s="25" t="s">
        <v>312</v>
      </c>
      <c r="E18" s="53"/>
      <c r="F18" s="54"/>
      <c r="G18" s="54"/>
      <c r="H18" s="54"/>
      <c r="I18" s="53"/>
      <c r="J18" s="109"/>
      <c r="K18" s="169"/>
      <c r="L18" s="78"/>
      <c r="M18" s="169"/>
    </row>
    <row r="19" spans="1:24">
      <c r="A19" s="171"/>
      <c r="B19" s="167"/>
      <c r="C19" s="17"/>
      <c r="D19" s="25"/>
      <c r="E19" s="53" t="s">
        <v>42</v>
      </c>
      <c r="F19" s="54"/>
      <c r="G19" s="54"/>
      <c r="H19" s="54"/>
      <c r="I19" s="53"/>
      <c r="J19" s="53"/>
      <c r="K19" s="169"/>
      <c r="L19" s="53"/>
      <c r="M19" s="169"/>
    </row>
    <row r="20" spans="1:24" ht="13.5" customHeight="1">
      <c r="A20" s="171"/>
      <c r="B20" s="167"/>
      <c r="C20" s="28" t="s">
        <v>130</v>
      </c>
      <c r="D20" s="177" t="s">
        <v>313</v>
      </c>
      <c r="E20" s="177"/>
      <c r="F20" s="177"/>
      <c r="G20" s="177"/>
      <c r="H20" s="177"/>
      <c r="I20" s="177"/>
      <c r="J20" s="52"/>
      <c r="K20" s="169"/>
      <c r="L20" s="52"/>
      <c r="M20" s="169"/>
    </row>
    <row r="21" spans="1:24" ht="13.5" customHeight="1">
      <c r="A21" s="171"/>
      <c r="B21" s="167"/>
      <c r="C21" s="28" t="s">
        <v>130</v>
      </c>
      <c r="D21" s="25" t="s">
        <v>314</v>
      </c>
      <c r="E21" s="29"/>
      <c r="F21" s="13"/>
      <c r="G21" s="13"/>
      <c r="H21" s="13"/>
      <c r="I21" s="29"/>
      <c r="J21" s="52"/>
      <c r="K21" s="169"/>
      <c r="L21" s="52"/>
      <c r="M21" s="169"/>
    </row>
    <row r="22" spans="1:24" ht="13.5" customHeight="1">
      <c r="A22" s="171"/>
      <c r="B22" s="167"/>
      <c r="C22" s="28" t="s">
        <v>130</v>
      </c>
      <c r="D22" s="25" t="s">
        <v>315</v>
      </c>
      <c r="E22" s="29"/>
      <c r="F22" s="13"/>
      <c r="G22" s="13"/>
      <c r="H22" s="13"/>
      <c r="I22" s="29"/>
      <c r="J22" s="52"/>
      <c r="K22" s="169"/>
      <c r="L22" s="52"/>
      <c r="M22" s="169"/>
    </row>
    <row r="23" spans="1:24" ht="13.5" customHeight="1">
      <c r="A23" s="171"/>
      <c r="B23" s="167"/>
      <c r="C23" s="28" t="s">
        <v>130</v>
      </c>
      <c r="D23" s="25" t="s">
        <v>316</v>
      </c>
      <c r="E23" s="53"/>
      <c r="F23" s="54"/>
      <c r="G23" s="54"/>
      <c r="H23" s="54"/>
      <c r="I23" s="53"/>
      <c r="J23" s="109"/>
      <c r="K23" s="169"/>
      <c r="L23" s="78"/>
      <c r="M23" s="169"/>
    </row>
    <row r="24" spans="1:24" ht="13.5" customHeight="1">
      <c r="A24" s="171"/>
      <c r="B24" s="167"/>
      <c r="C24" s="28" t="s">
        <v>130</v>
      </c>
      <c r="D24" s="25" t="s">
        <v>317</v>
      </c>
      <c r="E24" s="53"/>
      <c r="F24" s="54"/>
      <c r="G24" s="54"/>
      <c r="H24" s="54"/>
      <c r="I24" s="53"/>
      <c r="J24" s="109"/>
      <c r="K24" s="169"/>
      <c r="L24" s="78"/>
      <c r="M24" s="169"/>
    </row>
    <row r="25" spans="1:24" ht="13.5" customHeight="1">
      <c r="A25" s="171"/>
      <c r="B25" s="167"/>
      <c r="C25" s="28" t="s">
        <v>130</v>
      </c>
      <c r="D25" s="25" t="s">
        <v>318</v>
      </c>
      <c r="E25" s="10"/>
      <c r="F25" s="54"/>
      <c r="G25" s="54"/>
      <c r="H25" s="54"/>
      <c r="I25" s="53"/>
      <c r="J25" s="53"/>
      <c r="K25" s="169"/>
      <c r="L25" s="53"/>
      <c r="M25" s="169"/>
    </row>
    <row r="26" spans="1:24">
      <c r="A26" s="171"/>
      <c r="B26" s="167"/>
      <c r="C26" s="17"/>
      <c r="D26" s="25"/>
      <c r="E26" s="10"/>
      <c r="F26" s="54"/>
      <c r="G26" s="54"/>
      <c r="H26" s="54"/>
      <c r="I26" s="53"/>
      <c r="J26" s="53"/>
      <c r="K26" s="169"/>
      <c r="L26" s="53"/>
      <c r="M26" s="169"/>
    </row>
    <row r="27" spans="1:24">
      <c r="A27" s="171"/>
      <c r="B27" s="167"/>
      <c r="C27" s="17"/>
      <c r="D27" s="25"/>
      <c r="E27" s="10"/>
      <c r="F27" s="54"/>
      <c r="G27" s="54"/>
      <c r="H27" s="54"/>
      <c r="I27" s="53"/>
      <c r="J27" s="53"/>
      <c r="K27" s="169"/>
      <c r="L27" s="53"/>
      <c r="M27" s="169"/>
    </row>
    <row r="28" spans="1:24">
      <c r="A28" s="174"/>
      <c r="B28" s="175"/>
      <c r="C28" s="19"/>
      <c r="D28" s="27"/>
      <c r="E28" s="37"/>
      <c r="F28" s="57"/>
      <c r="G28" s="57"/>
      <c r="H28" s="57"/>
      <c r="I28" s="57"/>
      <c r="J28" s="57"/>
      <c r="K28" s="170"/>
      <c r="L28" s="57"/>
      <c r="M28" s="170"/>
    </row>
    <row r="29" spans="1:24">
      <c r="A29" s="11" t="s">
        <v>39</v>
      </c>
      <c r="C29" s="33"/>
      <c r="D29" s="41"/>
      <c r="K29" s="33"/>
      <c r="L29" s="33"/>
      <c r="M29" s="16"/>
    </row>
    <row r="30" spans="1:24" ht="19.5">
      <c r="A30" s="11" t="s">
        <v>1</v>
      </c>
      <c r="C30" s="33"/>
      <c r="D30" s="41"/>
      <c r="G30" s="4" t="s">
        <v>16</v>
      </c>
      <c r="K30" s="33"/>
      <c r="L30" s="33"/>
      <c r="M30" s="5" t="str">
        <f>M2</f>
        <v>（主任監督員 ）</v>
      </c>
    </row>
    <row r="31" spans="1:24" ht="19.5">
      <c r="A31" s="6" t="s">
        <v>2</v>
      </c>
      <c r="B31" s="6" t="s">
        <v>3</v>
      </c>
      <c r="C31" s="157" t="s">
        <v>4</v>
      </c>
      <c r="D31" s="158"/>
      <c r="E31" s="158"/>
      <c r="F31" s="159"/>
      <c r="G31" s="160" t="s">
        <v>6</v>
      </c>
      <c r="H31" s="161"/>
      <c r="I31" s="6" t="s">
        <v>8</v>
      </c>
      <c r="J31" s="71"/>
      <c r="K31" s="73" t="s">
        <v>9</v>
      </c>
      <c r="L31" s="71"/>
      <c r="M31" s="73" t="s">
        <v>10</v>
      </c>
    </row>
    <row r="32" spans="1:24">
      <c r="A32" s="164" t="s">
        <v>11</v>
      </c>
      <c r="B32" s="166" t="s">
        <v>127</v>
      </c>
      <c r="C32" s="22"/>
      <c r="D32" s="42"/>
      <c r="E32" s="9"/>
      <c r="F32" s="9"/>
      <c r="G32" s="9"/>
      <c r="H32" s="9"/>
      <c r="I32" s="9"/>
      <c r="J32" s="9"/>
      <c r="K32" s="168"/>
      <c r="L32" s="9"/>
      <c r="M32" s="168"/>
      <c r="O32" s="59"/>
      <c r="P32" s="59"/>
      <c r="Q32" s="59"/>
      <c r="R32" s="59"/>
      <c r="S32" s="59"/>
      <c r="T32" s="59"/>
      <c r="U32" s="59"/>
      <c r="V32" s="59"/>
      <c r="W32" s="60" t="s">
        <v>329</v>
      </c>
      <c r="X32" s="59"/>
    </row>
    <row r="33" spans="1:24">
      <c r="A33" s="165"/>
      <c r="B33" s="167"/>
      <c r="C33" s="17"/>
      <c r="D33" s="25"/>
      <c r="E33" s="53" t="str">
        <f>"評価値＝(　"&amp;TEXT(P33+R33*0.5,"0.0")&amp;"　)評価数／(　"&amp;TEXT(P33+R33+T33,"0.0")&amp;"　)対象評価項目数＝（　"&amp;TEXT(W33,0)&amp;"　）％"</f>
        <v>評価値＝(　0.0　)評価数／(　0.0　)対象評価項目数＝（　0　）％</v>
      </c>
      <c r="F33" s="10"/>
      <c r="G33" s="10"/>
      <c r="H33" s="10"/>
      <c r="I33" s="10"/>
      <c r="J33" s="10"/>
      <c r="K33" s="169"/>
      <c r="L33" s="10"/>
      <c r="M33" s="169"/>
      <c r="O33" s="59" t="s">
        <v>330</v>
      </c>
      <c r="P33" s="60">
        <f>COUNTIF($C7:$C25,"〇")</f>
        <v>0</v>
      </c>
      <c r="Q33" s="59" t="s">
        <v>331</v>
      </c>
      <c r="R33" s="60">
        <f>COUNTIF($C7:$C25,"△")</f>
        <v>0</v>
      </c>
      <c r="S33" s="59" t="s">
        <v>332</v>
      </c>
      <c r="T33" s="60">
        <f>COUNTIF($C7:$C25,"×")</f>
        <v>0</v>
      </c>
      <c r="U33" s="59" t="s">
        <v>333</v>
      </c>
      <c r="V33" s="61">
        <f>IF(P33+R33+T33=0,0,ROUND((P33+R33*0.5)/(P33+R33+T33),3))</f>
        <v>0</v>
      </c>
      <c r="W33" s="59">
        <f>IF(V33="","",ROUND(V33*100,1))</f>
        <v>0</v>
      </c>
      <c r="X33" s="62" t="str">
        <f>IF(W33&lt;60,"d",IF(W33&lt;80,"c",IF(W33&lt;90,"b","a")))</f>
        <v>d</v>
      </c>
    </row>
    <row r="34" spans="1:24">
      <c r="A34" s="165"/>
      <c r="B34" s="167"/>
      <c r="C34" s="17"/>
      <c r="D34" s="25"/>
      <c r="E34" s="53" t="s">
        <v>805</v>
      </c>
      <c r="F34" s="53"/>
      <c r="G34" s="53"/>
      <c r="H34" s="53"/>
      <c r="I34" s="53"/>
      <c r="J34" s="53"/>
      <c r="K34" s="169"/>
      <c r="L34" s="53"/>
      <c r="M34" s="169"/>
    </row>
    <row r="35" spans="1:24">
      <c r="A35" s="165"/>
      <c r="B35" s="167"/>
      <c r="C35" s="17"/>
      <c r="D35" s="25"/>
      <c r="E35" s="53" t="s">
        <v>806</v>
      </c>
      <c r="F35" s="53"/>
      <c r="G35" s="53"/>
      <c r="H35" s="53"/>
      <c r="I35" s="53"/>
      <c r="J35" s="53"/>
      <c r="K35" s="169"/>
      <c r="L35" s="53"/>
      <c r="M35" s="169"/>
    </row>
    <row r="36" spans="1:24">
      <c r="A36" s="165"/>
      <c r="B36" s="167"/>
      <c r="C36" s="17"/>
      <c r="D36" s="25"/>
      <c r="E36" s="53" t="s">
        <v>807</v>
      </c>
      <c r="F36" s="53"/>
      <c r="G36" s="53"/>
      <c r="H36" s="53"/>
      <c r="I36" s="53"/>
      <c r="J36" s="53"/>
      <c r="K36" s="169"/>
      <c r="L36" s="53"/>
      <c r="M36" s="169"/>
    </row>
    <row r="37" spans="1:24">
      <c r="A37" s="165"/>
      <c r="B37" s="167"/>
      <c r="C37" s="17"/>
      <c r="D37" s="25"/>
      <c r="E37" s="53" t="s">
        <v>808</v>
      </c>
      <c r="F37" s="54"/>
      <c r="G37" s="54"/>
      <c r="H37" s="54"/>
      <c r="I37" s="53"/>
      <c r="J37" s="53"/>
      <c r="K37" s="169"/>
      <c r="L37" s="53"/>
      <c r="M37" s="169"/>
    </row>
    <row r="38" spans="1:24">
      <c r="A38" s="165"/>
      <c r="B38" s="167"/>
      <c r="C38" s="17"/>
      <c r="D38" s="25"/>
      <c r="E38" s="53"/>
      <c r="F38" s="54"/>
      <c r="G38" s="54"/>
      <c r="H38" s="54"/>
      <c r="I38" s="53"/>
      <c r="J38" s="53"/>
      <c r="K38" s="169"/>
      <c r="L38" s="53"/>
      <c r="M38" s="169"/>
    </row>
    <row r="39" spans="1:24">
      <c r="A39" s="165"/>
      <c r="B39" s="167"/>
      <c r="C39" s="17"/>
      <c r="D39" s="25"/>
      <c r="E39" s="10"/>
      <c r="F39" s="54"/>
      <c r="G39" s="54"/>
      <c r="H39" s="54"/>
      <c r="I39" s="53"/>
      <c r="J39" s="53"/>
      <c r="K39" s="169"/>
      <c r="L39" s="53"/>
      <c r="M39" s="169"/>
    </row>
    <row r="40" spans="1:24">
      <c r="A40" s="165"/>
      <c r="B40" s="167"/>
      <c r="C40" s="17"/>
      <c r="D40" s="25"/>
      <c r="E40" s="53"/>
      <c r="F40" s="54"/>
      <c r="G40" s="54"/>
      <c r="H40" s="54"/>
      <c r="I40" s="53"/>
      <c r="J40" s="53"/>
      <c r="K40" s="169"/>
      <c r="L40" s="53"/>
      <c r="M40" s="169"/>
    </row>
    <row r="41" spans="1:24">
      <c r="A41" s="165"/>
      <c r="B41" s="167"/>
      <c r="C41" s="17"/>
      <c r="D41" s="25"/>
      <c r="E41" s="53"/>
      <c r="F41" s="54"/>
      <c r="G41" s="54"/>
      <c r="H41" s="54"/>
      <c r="I41" s="53"/>
      <c r="J41" s="53"/>
      <c r="K41" s="169"/>
      <c r="L41" s="53"/>
      <c r="M41" s="169"/>
    </row>
    <row r="42" spans="1:24">
      <c r="A42" s="171" t="s">
        <v>12</v>
      </c>
      <c r="B42" s="167"/>
      <c r="C42" s="17"/>
      <c r="D42" s="25"/>
      <c r="E42" s="53"/>
      <c r="F42" s="54"/>
      <c r="G42" s="54"/>
      <c r="H42" s="54"/>
      <c r="I42" s="53"/>
      <c r="J42" s="53"/>
      <c r="K42" s="169"/>
      <c r="L42" s="53"/>
      <c r="M42" s="169"/>
    </row>
    <row r="43" spans="1:24">
      <c r="A43" s="171"/>
      <c r="B43" s="167"/>
      <c r="C43" s="17"/>
      <c r="D43" s="25"/>
      <c r="E43" s="53"/>
      <c r="F43" s="54"/>
      <c r="G43" s="54"/>
      <c r="H43" s="54"/>
      <c r="I43" s="53"/>
      <c r="J43" s="53"/>
      <c r="K43" s="169"/>
      <c r="L43" s="53"/>
      <c r="M43" s="169"/>
    </row>
    <row r="44" spans="1:24">
      <c r="A44" s="171"/>
      <c r="B44" s="167"/>
      <c r="C44" s="17"/>
      <c r="D44" s="25"/>
      <c r="E44" s="53"/>
      <c r="F44" s="54"/>
      <c r="G44" s="54"/>
      <c r="H44" s="54"/>
      <c r="I44" s="53"/>
      <c r="J44" s="53"/>
      <c r="K44" s="169"/>
      <c r="L44" s="53"/>
      <c r="M44" s="169"/>
    </row>
    <row r="45" spans="1:24">
      <c r="A45" s="171"/>
      <c r="B45" s="167"/>
      <c r="C45" s="17"/>
      <c r="D45" s="25"/>
      <c r="E45" s="53"/>
      <c r="F45" s="54"/>
      <c r="G45" s="54"/>
      <c r="H45" s="54"/>
      <c r="I45" s="53"/>
      <c r="J45" s="53"/>
      <c r="K45" s="169"/>
      <c r="L45" s="53"/>
      <c r="M45" s="169"/>
    </row>
    <row r="46" spans="1:24">
      <c r="A46" s="171"/>
      <c r="B46" s="167"/>
      <c r="C46" s="17"/>
      <c r="D46" s="25"/>
      <c r="E46" s="10"/>
      <c r="F46" s="54"/>
      <c r="G46" s="54"/>
      <c r="H46" s="54"/>
      <c r="I46" s="53"/>
      <c r="J46" s="53"/>
      <c r="K46" s="169"/>
      <c r="L46" s="53"/>
      <c r="M46" s="169"/>
    </row>
    <row r="47" spans="1:24">
      <c r="A47" s="171"/>
      <c r="B47" s="167"/>
      <c r="C47" s="17"/>
      <c r="D47" s="25"/>
      <c r="E47" s="10"/>
      <c r="F47" s="54"/>
      <c r="G47" s="54"/>
      <c r="H47" s="54"/>
      <c r="I47" s="53"/>
      <c r="J47" s="53"/>
      <c r="K47" s="169"/>
      <c r="L47" s="53"/>
      <c r="M47" s="169"/>
    </row>
    <row r="48" spans="1:24">
      <c r="A48" s="171"/>
      <c r="B48" s="167"/>
      <c r="C48" s="17"/>
      <c r="D48" s="25"/>
      <c r="E48" s="10"/>
      <c r="F48" s="54"/>
      <c r="G48" s="54"/>
      <c r="H48" s="54"/>
      <c r="I48" s="53"/>
      <c r="J48" s="53"/>
      <c r="K48" s="169"/>
      <c r="L48" s="53"/>
      <c r="M48" s="169"/>
    </row>
    <row r="49" spans="1:13">
      <c r="A49" s="171"/>
      <c r="B49" s="167"/>
      <c r="C49" s="17"/>
      <c r="D49" s="25"/>
      <c r="E49" s="10"/>
      <c r="F49" s="54"/>
      <c r="G49" s="54"/>
      <c r="H49" s="54"/>
      <c r="I49" s="53"/>
      <c r="J49" s="53"/>
      <c r="K49" s="169"/>
      <c r="L49" s="53"/>
      <c r="M49" s="169"/>
    </row>
    <row r="50" spans="1:13">
      <c r="A50" s="171"/>
      <c r="B50" s="167"/>
      <c r="C50" s="17"/>
      <c r="D50" s="25"/>
      <c r="E50" s="53"/>
      <c r="F50" s="54"/>
      <c r="G50" s="54"/>
      <c r="H50" s="54"/>
      <c r="I50" s="53"/>
      <c r="J50" s="53"/>
      <c r="K50" s="169"/>
      <c r="L50" s="53"/>
      <c r="M50" s="169"/>
    </row>
    <row r="51" spans="1:13">
      <c r="A51" s="171"/>
      <c r="B51" s="167"/>
      <c r="C51" s="17"/>
      <c r="D51" s="25"/>
      <c r="E51" s="10"/>
      <c r="F51" s="54"/>
      <c r="G51" s="54"/>
      <c r="H51" s="54"/>
      <c r="I51" s="53"/>
      <c r="J51" s="53"/>
      <c r="K51" s="169"/>
      <c r="L51" s="53"/>
      <c r="M51" s="169"/>
    </row>
    <row r="52" spans="1:13">
      <c r="A52" s="171"/>
      <c r="B52" s="167"/>
      <c r="C52" s="17"/>
      <c r="D52" s="25"/>
      <c r="E52" s="182"/>
      <c r="F52" s="183"/>
      <c r="G52" s="183"/>
      <c r="H52" s="183"/>
      <c r="I52" s="184"/>
      <c r="J52" s="109"/>
      <c r="K52" s="169"/>
      <c r="L52" s="78"/>
      <c r="M52" s="169"/>
    </row>
    <row r="53" spans="1:13">
      <c r="A53" s="171"/>
      <c r="B53" s="167"/>
      <c r="C53" s="17"/>
      <c r="D53" s="25"/>
      <c r="E53" s="184"/>
      <c r="F53" s="183"/>
      <c r="G53" s="183"/>
      <c r="H53" s="183"/>
      <c r="I53" s="184"/>
      <c r="J53" s="109"/>
      <c r="K53" s="169"/>
      <c r="L53" s="78"/>
      <c r="M53" s="169"/>
    </row>
    <row r="54" spans="1:13">
      <c r="A54" s="174"/>
      <c r="B54" s="175"/>
      <c r="C54" s="19"/>
      <c r="D54" s="27"/>
      <c r="E54" s="37"/>
      <c r="F54" s="57"/>
      <c r="G54" s="57"/>
      <c r="H54" s="57"/>
      <c r="I54" s="57"/>
      <c r="J54" s="57"/>
      <c r="K54" s="170"/>
      <c r="L54" s="57"/>
      <c r="M54" s="170"/>
    </row>
    <row r="55" spans="1:13">
      <c r="K55" s="33"/>
      <c r="L55" s="33"/>
    </row>
    <row r="56" spans="1:13">
      <c r="K56" s="33"/>
      <c r="L56" s="33"/>
    </row>
    <row r="57" spans="1:13">
      <c r="K57" s="33"/>
      <c r="L57" s="33"/>
    </row>
    <row r="58" spans="1:13">
      <c r="K58" s="33"/>
      <c r="L58" s="33"/>
    </row>
    <row r="59" spans="1:13">
      <c r="K59" s="33"/>
      <c r="L59" s="33"/>
    </row>
    <row r="60" spans="1:13">
      <c r="K60" s="33"/>
      <c r="L60" s="33"/>
    </row>
    <row r="61" spans="1:13">
      <c r="K61" s="33"/>
      <c r="L61" s="33"/>
    </row>
    <row r="62" spans="1:13">
      <c r="K62" s="33"/>
      <c r="L62" s="33"/>
    </row>
    <row r="63" spans="1:13">
      <c r="K63" s="33"/>
      <c r="L63" s="33"/>
    </row>
    <row r="64" spans="1:13">
      <c r="K64" s="33"/>
      <c r="L64" s="33"/>
    </row>
    <row r="65" spans="4:91">
      <c r="K65" s="33"/>
      <c r="L65" s="33"/>
    </row>
    <row r="66" spans="4:91">
      <c r="K66" s="33"/>
      <c r="L66" s="33"/>
    </row>
    <row r="67" spans="4:91" s="11" customFormat="1">
      <c r="D67" s="23"/>
      <c r="K67" s="33"/>
      <c r="L67" s="33"/>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row>
  </sheetData>
  <mergeCells count="22">
    <mergeCell ref="A32:A41"/>
    <mergeCell ref="B32:B54"/>
    <mergeCell ref="K32:K35"/>
    <mergeCell ref="M32:M35"/>
    <mergeCell ref="K36:K54"/>
    <mergeCell ref="M36:M54"/>
    <mergeCell ref="A42:A54"/>
    <mergeCell ref="E52:I53"/>
    <mergeCell ref="K4:K7"/>
    <mergeCell ref="M4:M7"/>
    <mergeCell ref="D7:I7"/>
    <mergeCell ref="K8:K28"/>
    <mergeCell ref="M8:M28"/>
    <mergeCell ref="D10:I10"/>
    <mergeCell ref="D20:I20"/>
    <mergeCell ref="C3:F3"/>
    <mergeCell ref="G3:H3"/>
    <mergeCell ref="C31:F31"/>
    <mergeCell ref="G31:H31"/>
    <mergeCell ref="A4:A15"/>
    <mergeCell ref="B4:B28"/>
    <mergeCell ref="A16:A28"/>
  </mergeCells>
  <phoneticPr fontId="2"/>
  <dataValidations count="2">
    <dataValidation type="list" allowBlank="1" showInputMessage="1" showErrorMessage="1" sqref="C7:C8 C10:C18 C20:C25">
      <formula1>"・,〇,×"</formula1>
    </dataValidation>
    <dataValidation type="list" allowBlank="1" showInputMessage="1" showErrorMessage="1" sqref="L4 L8">
      <formula1>"・,〇"</formula1>
    </dataValidation>
  </dataValidations>
  <pageMargins left="0.7" right="0.7" top="0.75" bottom="0.75" header="0.3" footer="0.3"/>
  <pageSetup paperSize="9" orientation="landscape" r:id="rId1"/>
  <rowBreaks count="1" manualBreakCount="1">
    <brk id="2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品質②一覧 (2)</vt:lpstr>
      <vt:lpstr>別３-26-1</vt:lpstr>
      <vt:lpstr>別3-26-2</vt:lpstr>
      <vt:lpstr>別3-26-3</vt:lpstr>
      <vt:lpstr>別3-26-4</vt:lpstr>
      <vt:lpstr>別3-26-5</vt:lpstr>
      <vt:lpstr>別3-26-6</vt:lpstr>
      <vt:lpstr>別3-26-7</vt:lpstr>
      <vt:lpstr>別3-26-8</vt:lpstr>
      <vt:lpstr>別3-26-9</vt:lpstr>
      <vt:lpstr>別3-26-10</vt:lpstr>
      <vt:lpstr>別3-26-11</vt:lpstr>
      <vt:lpstr>別3-26-12</vt:lpstr>
      <vt:lpstr>別3-26-13</vt:lpstr>
      <vt:lpstr>別3-26-14</vt:lpstr>
      <vt:lpstr>別3-26-15</vt:lpstr>
      <vt:lpstr>別3-26-16</vt:lpstr>
      <vt:lpstr>別3-26-17</vt:lpstr>
      <vt:lpstr>別3-26-18</vt:lpstr>
      <vt:lpstr>別3-26-19</vt:lpstr>
      <vt:lpstr>別3-26-20</vt:lpstr>
      <vt:lpstr>別3-26-21</vt:lpstr>
      <vt:lpstr>別3-26-22</vt:lpstr>
      <vt:lpstr>別3-26-23</vt:lpstr>
      <vt:lpstr>別3-26-24</vt:lpstr>
      <vt:lpstr>別3-26-25</vt:lpstr>
      <vt:lpstr>別3-26-26</vt:lpstr>
      <vt:lpstr>別3-26-27</vt:lpstr>
      <vt:lpstr>別3-26-28</vt:lpstr>
      <vt:lpstr>別3-26-29</vt:lpstr>
      <vt:lpstr>別3-26-30</vt:lpstr>
      <vt:lpstr>別3-26-31</vt:lpstr>
      <vt:lpstr>別3-26-32</vt:lpstr>
      <vt:lpstr>別3-26-33</vt:lpstr>
      <vt:lpstr>'品質②一覧 (2)'!Print_Area</vt:lpstr>
      <vt:lpstr>'別３-26-1'!Print_Area</vt:lpstr>
      <vt:lpstr>'別3-26-10'!Print_Area</vt:lpstr>
      <vt:lpstr>'別3-26-11'!Print_Area</vt:lpstr>
      <vt:lpstr>'別3-26-12'!Print_Area</vt:lpstr>
      <vt:lpstr>'別3-26-13'!Print_Area</vt:lpstr>
      <vt:lpstr>'別3-26-14'!Print_Area</vt:lpstr>
      <vt:lpstr>'別3-26-15'!Print_Area</vt:lpstr>
      <vt:lpstr>'別3-26-16'!Print_Area</vt:lpstr>
      <vt:lpstr>'別3-26-17'!Print_Area</vt:lpstr>
      <vt:lpstr>'別3-26-18'!Print_Area</vt:lpstr>
      <vt:lpstr>'別3-26-19'!Print_Area</vt:lpstr>
      <vt:lpstr>'別3-26-2'!Print_Area</vt:lpstr>
      <vt:lpstr>'別3-26-20'!Print_Area</vt:lpstr>
      <vt:lpstr>'別3-26-21'!Print_Area</vt:lpstr>
      <vt:lpstr>'別3-26-22'!Print_Area</vt:lpstr>
      <vt:lpstr>'別3-26-23'!Print_Area</vt:lpstr>
      <vt:lpstr>'別3-26-24'!Print_Area</vt:lpstr>
      <vt:lpstr>'別3-26-25'!Print_Area</vt:lpstr>
      <vt:lpstr>'別3-26-26'!Print_Area</vt:lpstr>
      <vt:lpstr>'別3-26-27'!Print_Area</vt:lpstr>
      <vt:lpstr>'別3-26-28'!Print_Area</vt:lpstr>
      <vt:lpstr>'別3-26-29'!Print_Area</vt:lpstr>
      <vt:lpstr>'別3-26-3'!Print_Area</vt:lpstr>
      <vt:lpstr>'別3-26-30'!Print_Area</vt:lpstr>
      <vt:lpstr>'別3-26-31'!Print_Area</vt:lpstr>
      <vt:lpstr>'別3-26-32'!Print_Area</vt:lpstr>
      <vt:lpstr>'別3-26-33'!Print_Area</vt:lpstr>
      <vt:lpstr>'別3-26-4'!Print_Area</vt:lpstr>
      <vt:lpstr>'別3-26-5'!Print_Area</vt:lpstr>
      <vt:lpstr>'別3-26-6'!Print_Area</vt:lpstr>
      <vt:lpstr>'別3-26-7'!Print_Area</vt:lpstr>
      <vt:lpstr>'別3-26-8'!Print_Area</vt:lpstr>
      <vt:lpstr>'別3-26-9'!Print_Area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Tomokazu Watanabe</dc:creator>
  <cp:lastModifiedBy>watanabe tomokazu</cp:lastModifiedBy>
  <cp:lastPrinted>2025-02-21T00:26:07Z</cp:lastPrinted>
  <dcterms:created xsi:type="dcterms:W3CDTF">2019-03-25T02:28:46Z</dcterms:created>
  <dcterms:modified xsi:type="dcterms:W3CDTF">2025-02-21T01:31:55Z</dcterms:modified>
</cp:coreProperties>
</file>