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-olive\契約検査課$\検査係\35 工事成績評定見直し\R7.4～_成績評定（土木・港湾）\"/>
    </mc:Choice>
  </mc:AlternateContent>
  <bookViews>
    <workbookView xWindow="0" yWindow="0" windowWidth="28800" windowHeight="12150"/>
  </bookViews>
  <sheets>
    <sheet name="05出来ばえ一覧" sheetId="3" r:id="rId1"/>
    <sheet name="㉗" sheetId="5" r:id="rId2"/>
    <sheet name="㉘" sheetId="6" r:id="rId3"/>
    <sheet name="㉙" sheetId="7" r:id="rId4"/>
    <sheet name="㉚" sheetId="8" r:id="rId5"/>
  </sheets>
  <definedNames>
    <definedName name="_xlnm.Print_Area" localSheetId="0">'05出来ばえ一覧'!$A$1:$X$16</definedName>
    <definedName name="_xlnm.Print_Area" localSheetId="1">'㉗'!$A$1:$H$41</definedName>
    <definedName name="_xlnm.Print_Area" localSheetId="2">'㉘'!$A$1:$H$41</definedName>
    <definedName name="_xlnm.Print_Area" localSheetId="3">'㉙'!$A$1:$H$41</definedName>
    <definedName name="_xlnm.Print_Area" localSheetId="4">'㉚'!$A$1:$H$41</definedName>
    <definedName name="工種" localSheetId="1">#REF!</definedName>
    <definedName name="工種" localSheetId="2">#REF!</definedName>
    <definedName name="工種" localSheetId="3">#REF!</definedName>
    <definedName name="工種" localSheetId="4">#REF!</definedName>
    <definedName name="工種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" i="3" l="1"/>
  <c r="AD3" i="3"/>
  <c r="AF3" i="3"/>
  <c r="AB4" i="3"/>
  <c r="AD4" i="3"/>
  <c r="AF4" i="3"/>
  <c r="AB5" i="3"/>
  <c r="AD5" i="3"/>
  <c r="AF5" i="3"/>
  <c r="AB6" i="3"/>
  <c r="AD6" i="3"/>
  <c r="AF6" i="3"/>
  <c r="AB7" i="3"/>
  <c r="AD7" i="3"/>
  <c r="AF7" i="3"/>
  <c r="AB8" i="3"/>
  <c r="AD8" i="3"/>
  <c r="AB9" i="3"/>
  <c r="AF9" i="3"/>
  <c r="Z4" i="3"/>
  <c r="Z5" i="3"/>
  <c r="Z6" i="3"/>
  <c r="Z7" i="3"/>
  <c r="Z8" i="3"/>
  <c r="Z3" i="3"/>
  <c r="Z2" i="3" s="1"/>
  <c r="X9" i="3"/>
  <c r="AG9" i="3" s="1"/>
  <c r="V12" i="3"/>
  <c r="X7" i="3"/>
  <c r="AG7" i="3" s="1"/>
  <c r="X6" i="3"/>
  <c r="AG6" i="3" s="1"/>
  <c r="X5" i="3"/>
  <c r="AG5" i="3" s="1"/>
  <c r="X4" i="3"/>
  <c r="AG4" i="3" s="1"/>
  <c r="X3" i="3"/>
  <c r="AG3" i="3" s="1"/>
  <c r="R8" i="3"/>
  <c r="AE8" i="3" s="1"/>
  <c r="R7" i="3"/>
  <c r="AE7" i="3" s="1"/>
  <c r="R6" i="3"/>
  <c r="AE6" i="3" s="1"/>
  <c r="R5" i="3"/>
  <c r="AE5" i="3" s="1"/>
  <c r="R4" i="3"/>
  <c r="AE4" i="3" s="1"/>
  <c r="R3" i="3"/>
  <c r="AE3" i="3" s="1"/>
  <c r="L9" i="3"/>
  <c r="AC9" i="3" s="1"/>
  <c r="AH9" i="3" s="1"/>
  <c r="L8" i="3"/>
  <c r="AC8" i="3" s="1"/>
  <c r="L7" i="3"/>
  <c r="AC7" i="3" s="1"/>
  <c r="L6" i="3"/>
  <c r="AC6" i="3" s="1"/>
  <c r="L5" i="3"/>
  <c r="AC5" i="3" s="1"/>
  <c r="L4" i="3"/>
  <c r="AC4" i="3" s="1"/>
  <c r="L3" i="3"/>
  <c r="AC3" i="3" s="1"/>
  <c r="M13" i="6"/>
  <c r="F8" i="3"/>
  <c r="AA8" i="3" s="1"/>
  <c r="F7" i="3"/>
  <c r="AA7" i="3" s="1"/>
  <c r="F6" i="3"/>
  <c r="AA6" i="3" s="1"/>
  <c r="F5" i="3"/>
  <c r="AA5" i="3" s="1"/>
  <c r="AH7" i="3" l="1"/>
  <c r="AH8" i="3"/>
  <c r="AH6" i="3"/>
  <c r="AH5" i="3"/>
  <c r="R13" i="3"/>
  <c r="AD2" i="3"/>
  <c r="AH2" i="3" s="1"/>
  <c r="AF2" i="3"/>
  <c r="AB2" i="3"/>
  <c r="J40" i="8"/>
  <c r="K40" i="8" s="1"/>
  <c r="K36" i="8" s="1"/>
  <c r="J33" i="8"/>
  <c r="J24" i="8"/>
  <c r="J16" i="8"/>
  <c r="K16" i="8" s="1"/>
  <c r="J10" i="8"/>
  <c r="K10" i="8" s="1"/>
  <c r="K6" i="8" s="1"/>
  <c r="J10" i="7"/>
  <c r="J17" i="7"/>
  <c r="K17" i="7" s="1"/>
  <c r="K14" i="7" s="1"/>
  <c r="J23" i="7"/>
  <c r="J28" i="7"/>
  <c r="K28" i="7" s="1"/>
  <c r="K25" i="7" s="1"/>
  <c r="J33" i="7"/>
  <c r="K33" i="7" s="1"/>
  <c r="J38" i="7"/>
  <c r="K38" i="7" s="1"/>
  <c r="K35" i="7" s="1"/>
  <c r="L41" i="6"/>
  <c r="M41" i="6" s="1"/>
  <c r="K38" i="6" s="1"/>
  <c r="J35" i="6"/>
  <c r="K35" i="6" s="1"/>
  <c r="L30" i="6"/>
  <c r="M30" i="6" s="1"/>
  <c r="J24" i="6"/>
  <c r="K24" i="6" s="1"/>
  <c r="K23" i="6" s="1"/>
  <c r="J18" i="6"/>
  <c r="K18" i="6" s="1"/>
  <c r="L13" i="6"/>
  <c r="J9" i="6"/>
  <c r="K9" i="6" s="1"/>
  <c r="K5" i="6" s="1"/>
  <c r="J40" i="5"/>
  <c r="K40" i="5" s="1"/>
  <c r="J33" i="5"/>
  <c r="K33" i="5" s="1"/>
  <c r="J27" i="5"/>
  <c r="K27" i="5" s="1"/>
  <c r="J22" i="5"/>
  <c r="K22" i="5" s="1"/>
  <c r="K19" i="5" s="1"/>
  <c r="J15" i="5"/>
  <c r="K15" i="5" s="1"/>
  <c r="F4" i="3" s="1"/>
  <c r="AA4" i="3" s="1"/>
  <c r="AH4" i="3" s="1"/>
  <c r="J9" i="5"/>
  <c r="K9" i="5" s="1"/>
  <c r="K23" i="7" l="1"/>
  <c r="K21" i="7" s="1"/>
  <c r="K10" i="7"/>
  <c r="K8" i="7" s="1"/>
  <c r="K6" i="6"/>
  <c r="K33" i="8"/>
  <c r="K32" i="8" s="1"/>
  <c r="K24" i="8"/>
  <c r="K20" i="8" s="1"/>
  <c r="K8" i="5"/>
  <c r="F3" i="3"/>
  <c r="AA3" i="3" s="1"/>
  <c r="AH3" i="3" s="1"/>
  <c r="AI2" i="3" s="1"/>
  <c r="K21" i="5"/>
  <c r="K18" i="5"/>
  <c r="K5" i="5"/>
  <c r="K6" i="5"/>
  <c r="K7" i="5"/>
  <c r="K7" i="6"/>
  <c r="K8" i="6"/>
  <c r="K37" i="8"/>
  <c r="K14" i="8"/>
  <c r="K13" i="8"/>
  <c r="K15" i="8"/>
  <c r="K12" i="8"/>
  <c r="K7" i="8"/>
  <c r="K8" i="8"/>
  <c r="K38" i="8"/>
  <c r="K9" i="8"/>
  <c r="K39" i="8"/>
  <c r="K37" i="7"/>
  <c r="K27" i="7"/>
  <c r="K16" i="7"/>
  <c r="K15" i="7"/>
  <c r="K32" i="7"/>
  <c r="K31" i="7"/>
  <c r="K36" i="7"/>
  <c r="K26" i="7"/>
  <c r="K13" i="7"/>
  <c r="K34" i="7"/>
  <c r="K24" i="7"/>
  <c r="K29" i="7"/>
  <c r="K30" i="7"/>
  <c r="K20" i="6"/>
  <c r="K39" i="6"/>
  <c r="K21" i="6"/>
  <c r="K40" i="6"/>
  <c r="K22" i="6"/>
  <c r="K41" i="6"/>
  <c r="K11" i="6"/>
  <c r="K10" i="6"/>
  <c r="K13" i="6"/>
  <c r="K12" i="6"/>
  <c r="K32" i="6"/>
  <c r="K31" i="6"/>
  <c r="K34" i="6"/>
  <c r="K33" i="6"/>
  <c r="K30" i="6"/>
  <c r="K29" i="6"/>
  <c r="K28" i="6"/>
  <c r="K27" i="6"/>
  <c r="K17" i="6"/>
  <c r="K16" i="6"/>
  <c r="K15" i="6"/>
  <c r="K14" i="6"/>
  <c r="K20" i="5"/>
  <c r="K32" i="5"/>
  <c r="K31" i="5"/>
  <c r="K30" i="5"/>
  <c r="K29" i="5"/>
  <c r="K37" i="5"/>
  <c r="K36" i="5"/>
  <c r="K38" i="5"/>
  <c r="K39" i="5"/>
  <c r="K24" i="5"/>
  <c r="K23" i="5"/>
  <c r="K25" i="5"/>
  <c r="K26" i="5"/>
  <c r="K12" i="5"/>
  <c r="K13" i="5"/>
  <c r="K11" i="5"/>
  <c r="K14" i="5"/>
  <c r="K30" i="8" l="1"/>
  <c r="K19" i="7"/>
  <c r="K22" i="7"/>
  <c r="K20" i="7"/>
  <c r="K9" i="7"/>
  <c r="K6" i="7"/>
  <c r="K7" i="7"/>
  <c r="K29" i="8"/>
  <c r="K31" i="8"/>
  <c r="K22" i="8"/>
  <c r="K21" i="8"/>
  <c r="K23" i="8"/>
  <c r="V14" i="3"/>
</calcChain>
</file>

<file path=xl/sharedStrings.xml><?xml version="1.0" encoding="utf-8"?>
<sst xmlns="http://schemas.openxmlformats.org/spreadsheetml/2006/main" count="669" uniqueCount="216">
  <si>
    <t>[記入方法]　該当する項目の・に○マークを記入する。</t>
    <rPh sb="1" eb="3">
      <t>キニュウ</t>
    </rPh>
    <rPh sb="3" eb="5">
      <t>ホウホウ</t>
    </rPh>
    <rPh sb="7" eb="9">
      <t>ガイトウ</t>
    </rPh>
    <rPh sb="11" eb="13">
      <t>コウモク</t>
    </rPh>
    <rPh sb="21" eb="23">
      <t>キニュウ</t>
    </rPh>
    <phoneticPr fontId="1"/>
  </si>
  <si>
    <t>工事成績採点の考査項目の考査項目別運用表</t>
    <rPh sb="0" eb="2">
      <t>コウジ</t>
    </rPh>
    <rPh sb="2" eb="4">
      <t>セイセキ</t>
    </rPh>
    <rPh sb="4" eb="6">
      <t>サイテン</t>
    </rPh>
    <rPh sb="7" eb="9">
      <t>コウサ</t>
    </rPh>
    <rPh sb="9" eb="11">
      <t>コウモク</t>
    </rPh>
    <rPh sb="12" eb="14">
      <t>コウサ</t>
    </rPh>
    <rPh sb="14" eb="16">
      <t>コウモク</t>
    </rPh>
    <rPh sb="16" eb="17">
      <t>ベツ</t>
    </rPh>
    <rPh sb="17" eb="19">
      <t>ウンヨウ</t>
    </rPh>
    <rPh sb="19" eb="20">
      <t>ヒョウ</t>
    </rPh>
    <phoneticPr fontId="1"/>
  </si>
  <si>
    <t>（検査職員）</t>
    <rPh sb="1" eb="3">
      <t>ケンサ</t>
    </rPh>
    <rPh sb="3" eb="5">
      <t>ショクイン</t>
    </rPh>
    <phoneticPr fontId="1"/>
  </si>
  <si>
    <t>考査項目</t>
    <rPh sb="0" eb="2">
      <t>コウサ</t>
    </rPh>
    <rPh sb="2" eb="4">
      <t>コウモク</t>
    </rPh>
    <phoneticPr fontId="1"/>
  </si>
  <si>
    <t>工　　　種</t>
    <rPh sb="0" eb="1">
      <t>コウ</t>
    </rPh>
    <rPh sb="4" eb="5">
      <t>シュ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</si>
  <si>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</si>
  <si>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</si>
  <si>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</si>
  <si>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</si>
  <si>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・仕上げがきめ細かく、全体的に美観がよい。</t>
    <rPh sb="1" eb="3">
      <t>シア</t>
    </rPh>
    <rPh sb="7" eb="8">
      <t>コマ</t>
    </rPh>
    <rPh sb="11" eb="14">
      <t>ゼンタイテキ</t>
    </rPh>
    <rPh sb="15" eb="17">
      <t>ビカン</t>
    </rPh>
    <phoneticPr fontId="1"/>
  </si>
  <si>
    <t>・他の事項に該当しない。</t>
    <rPh sb="1" eb="2">
      <t>ホカ</t>
    </rPh>
    <rPh sb="3" eb="5">
      <t>ジコウ</t>
    </rPh>
    <rPh sb="6" eb="8">
      <t>ガイトウ</t>
    </rPh>
    <phoneticPr fontId="1"/>
  </si>
  <si>
    <t>・仕上げが悪く、全体的に美観が悪い。</t>
    <rPh sb="1" eb="3">
      <t>シア</t>
    </rPh>
    <rPh sb="5" eb="6">
      <t>ワル</t>
    </rPh>
    <rPh sb="8" eb="11">
      <t>ゼンタイテキ</t>
    </rPh>
    <rPh sb="12" eb="14">
      <t>ビカン</t>
    </rPh>
    <rPh sb="15" eb="16">
      <t>ワル</t>
    </rPh>
    <phoneticPr fontId="1"/>
  </si>
  <si>
    <t>3.出来形及び出来ばえ</t>
    <rPh sb="2" eb="5">
      <t>デキガタ</t>
    </rPh>
    <rPh sb="5" eb="6">
      <t>オヨ</t>
    </rPh>
    <rPh sb="7" eb="9">
      <t>デキ</t>
    </rPh>
    <phoneticPr fontId="1"/>
  </si>
  <si>
    <t>Ⅲ　　出来ばえ</t>
    <rPh sb="3" eb="5">
      <t>デキ</t>
    </rPh>
    <phoneticPr fontId="1"/>
  </si>
  <si>
    <t>＊該当項目５項目以上・・・・・・・a</t>
    <phoneticPr fontId="1"/>
  </si>
  <si>
    <t>　該当項目４項目以上・・・・・・・b</t>
    <phoneticPr fontId="1"/>
  </si>
  <si>
    <t>＊該当項目6項目以上・・・・・・・a</t>
    <phoneticPr fontId="1"/>
  </si>
  <si>
    <t>　該当項目5項目以上・・・・・・・b</t>
    <phoneticPr fontId="1"/>
  </si>
  <si>
    <t>＊該当項目4項目以上・・・・・・・a</t>
    <phoneticPr fontId="1"/>
  </si>
  <si>
    <t>　該当項目3項目以上・・・・・・・b</t>
    <phoneticPr fontId="1"/>
  </si>
  <si>
    <t>＊該当項目5項目以上・・・・・・・a</t>
    <phoneticPr fontId="1"/>
  </si>
  <si>
    <t>　該当項目4項目以上・・・・・・・b</t>
    <phoneticPr fontId="1"/>
  </si>
  <si>
    <t>海岸工事</t>
    <rPh sb="0" eb="2">
      <t>カイガン</t>
    </rPh>
    <rPh sb="2" eb="4">
      <t>コウジ</t>
    </rPh>
    <phoneticPr fontId="1"/>
  </si>
  <si>
    <t>＊該当項目3項目以上・・・・・・・a</t>
    <phoneticPr fontId="1"/>
  </si>
  <si>
    <t>　該当項目2項目以上・・・・・・・b</t>
    <phoneticPr fontId="1"/>
  </si>
  <si>
    <t xml:space="preserve">別紙－３㉗ </t>
    <rPh sb="0" eb="2">
      <t>ベッシ</t>
    </rPh>
    <phoneticPr fontId="1"/>
  </si>
  <si>
    <t>ｺﾝｸﾘｰﾄ構造物工事</t>
    <rPh sb="6" eb="9">
      <t>コウゾウブツ</t>
    </rPh>
    <rPh sb="9" eb="11">
      <t>コウジ</t>
    </rPh>
    <phoneticPr fontId="1"/>
  </si>
  <si>
    <t>砂防構造物工事</t>
    <rPh sb="0" eb="2">
      <t>サボウ</t>
    </rPh>
    <rPh sb="2" eb="5">
      <t>コウゾウブツ</t>
    </rPh>
    <rPh sb="5" eb="7">
      <t>コウジ</t>
    </rPh>
    <phoneticPr fontId="1"/>
  </si>
  <si>
    <t>トンネル工事</t>
    <rPh sb="4" eb="6">
      <t>コウジ</t>
    </rPh>
    <phoneticPr fontId="1"/>
  </si>
  <si>
    <t>コンクリート二次製品構造物工事（管水路工事も含む）</t>
    <rPh sb="6" eb="8">
      <t>ニジ</t>
    </rPh>
    <rPh sb="8" eb="10">
      <t>セイヒン</t>
    </rPh>
    <rPh sb="10" eb="13">
      <t>コウゾウブツ</t>
    </rPh>
    <rPh sb="13" eb="15">
      <t>コウジ</t>
    </rPh>
    <rPh sb="16" eb="17">
      <t>カン</t>
    </rPh>
    <rPh sb="17" eb="19">
      <t>スイロ</t>
    </rPh>
    <rPh sb="19" eb="21">
      <t>コウジ</t>
    </rPh>
    <rPh sb="22" eb="23">
      <t>フク</t>
    </rPh>
    <phoneticPr fontId="1"/>
  </si>
  <si>
    <t>土工事</t>
    <rPh sb="0" eb="1">
      <t>ド</t>
    </rPh>
    <rPh sb="1" eb="3">
      <t>コウジ</t>
    </rPh>
    <phoneticPr fontId="1"/>
  </si>
  <si>
    <t>（盛土・築堤工事等）</t>
    <rPh sb="1" eb="3">
      <t>モリド</t>
    </rPh>
    <rPh sb="4" eb="6">
      <t>チクテイ</t>
    </rPh>
    <rPh sb="6" eb="8">
      <t>コウジ</t>
    </rPh>
    <rPh sb="8" eb="9">
      <t>トウ</t>
    </rPh>
    <phoneticPr fontId="1"/>
  </si>
  <si>
    <t>補強盛土工</t>
    <rPh sb="0" eb="2">
      <t>ホキョウ</t>
    </rPh>
    <rPh sb="2" eb="4">
      <t>モリド</t>
    </rPh>
    <rPh sb="4" eb="5">
      <t>コウ</t>
    </rPh>
    <phoneticPr fontId="1"/>
  </si>
  <si>
    <t>切土工事</t>
    <rPh sb="0" eb="1">
      <t>キリ</t>
    </rPh>
    <rPh sb="1" eb="2">
      <t>ド</t>
    </rPh>
    <rPh sb="2" eb="4">
      <t>コウジ</t>
    </rPh>
    <phoneticPr fontId="1"/>
  </si>
  <si>
    <t>（検査職員）</t>
    <phoneticPr fontId="1"/>
  </si>
  <si>
    <t>護岸・根固・水制工事</t>
    <rPh sb="0" eb="2">
      <t>ゴガン</t>
    </rPh>
    <rPh sb="3" eb="4">
      <t>ネ</t>
    </rPh>
    <rPh sb="4" eb="5">
      <t>カタ</t>
    </rPh>
    <rPh sb="6" eb="7">
      <t>ミズ</t>
    </rPh>
    <rPh sb="7" eb="8">
      <t>セイ</t>
    </rPh>
    <rPh sb="8" eb="10">
      <t>コウジ</t>
    </rPh>
    <phoneticPr fontId="1"/>
  </si>
  <si>
    <t>別紙－３㉘</t>
    <rPh sb="0" eb="2">
      <t>ベッシ</t>
    </rPh>
    <phoneticPr fontId="1"/>
  </si>
  <si>
    <t>鋼橋工事</t>
    <rPh sb="0" eb="2">
      <t>コウキョウ</t>
    </rPh>
    <rPh sb="2" eb="4">
      <t>コウジ</t>
    </rPh>
    <phoneticPr fontId="1"/>
  </si>
  <si>
    <t>砂防工事（かご工事・集水井戸工事・抑止杭工事・排水路工事・水抜きﾎﾞｰﾘﾝｸﾞ工事等）</t>
    <rPh sb="0" eb="2">
      <t>サボウ</t>
    </rPh>
    <rPh sb="2" eb="4">
      <t>コウジ</t>
    </rPh>
    <rPh sb="7" eb="9">
      <t>コウジ</t>
    </rPh>
    <rPh sb="10" eb="12">
      <t>シュウスイ</t>
    </rPh>
    <rPh sb="12" eb="14">
      <t>イド</t>
    </rPh>
    <rPh sb="14" eb="16">
      <t>コウジ</t>
    </rPh>
    <rPh sb="17" eb="19">
      <t>ヨクシ</t>
    </rPh>
    <rPh sb="19" eb="20">
      <t>クイ</t>
    </rPh>
    <rPh sb="20" eb="22">
      <t>コウジ</t>
    </rPh>
    <rPh sb="23" eb="26">
      <t>ハイスイロ</t>
    </rPh>
    <rPh sb="26" eb="28">
      <t>コウジ</t>
    </rPh>
    <rPh sb="29" eb="31">
      <t>ミズヌ</t>
    </rPh>
    <rPh sb="39" eb="41">
      <t>コウジ</t>
    </rPh>
    <rPh sb="41" eb="42">
      <t>ナド</t>
    </rPh>
    <phoneticPr fontId="1"/>
  </si>
  <si>
    <t>舗装工事（橋面舗装も含む）</t>
    <rPh sb="0" eb="2">
      <t>ホソウ</t>
    </rPh>
    <rPh sb="2" eb="4">
      <t>コウジ</t>
    </rPh>
    <rPh sb="5" eb="7">
      <t>キョウメン</t>
    </rPh>
    <rPh sb="7" eb="9">
      <t>ホソウ</t>
    </rPh>
    <rPh sb="10" eb="11">
      <t>フク</t>
    </rPh>
    <phoneticPr fontId="1"/>
  </si>
  <si>
    <t>法面工事（アンカー工も含む）</t>
    <rPh sb="0" eb="2">
      <t>ノリメン</t>
    </rPh>
    <rPh sb="2" eb="4">
      <t>コウジ</t>
    </rPh>
    <rPh sb="9" eb="10">
      <t>コウ</t>
    </rPh>
    <rPh sb="11" eb="12">
      <t>フク</t>
    </rPh>
    <phoneticPr fontId="1"/>
  </si>
  <si>
    <t>基礎工事</t>
    <rPh sb="0" eb="2">
      <t>キソ</t>
    </rPh>
    <rPh sb="2" eb="4">
      <t>コウジ</t>
    </rPh>
    <phoneticPr fontId="1"/>
  </si>
  <si>
    <t>（アンカー工も含む）</t>
    <rPh sb="5" eb="6">
      <t>コウ</t>
    </rPh>
    <rPh sb="7" eb="8">
      <t>フク</t>
    </rPh>
    <phoneticPr fontId="1"/>
  </si>
  <si>
    <t>コンクリート橋工事</t>
    <rPh sb="6" eb="7">
      <t>ハシ</t>
    </rPh>
    <rPh sb="7" eb="9">
      <t>コウジ</t>
    </rPh>
    <phoneticPr fontId="1"/>
  </si>
  <si>
    <t>塗装工事</t>
    <rPh sb="0" eb="2">
      <t>トソウ</t>
    </rPh>
    <rPh sb="2" eb="4">
      <t>コウジ</t>
    </rPh>
    <phoneticPr fontId="1"/>
  </si>
  <si>
    <t>（工事塗装は除く）</t>
    <rPh sb="1" eb="3">
      <t>コウジ</t>
    </rPh>
    <rPh sb="3" eb="5">
      <t>トソウ</t>
    </rPh>
    <rPh sb="6" eb="7">
      <t>ノゾ</t>
    </rPh>
    <phoneticPr fontId="1"/>
  </si>
  <si>
    <t>別紙－３㉙</t>
    <rPh sb="0" eb="2">
      <t>ベッシ</t>
    </rPh>
    <phoneticPr fontId="1"/>
  </si>
  <si>
    <t>公園・植栽工事</t>
    <rPh sb="0" eb="2">
      <t>コウエン</t>
    </rPh>
    <rPh sb="3" eb="5">
      <t>ショクサイ</t>
    </rPh>
    <rPh sb="5" eb="7">
      <t>コウジ</t>
    </rPh>
    <phoneticPr fontId="1"/>
  </si>
  <si>
    <t>砂防工事（捨石、雪崩柵（網））工事</t>
    <rPh sb="0" eb="2">
      <t>サボウ</t>
    </rPh>
    <rPh sb="2" eb="4">
      <t>コウジ</t>
    </rPh>
    <rPh sb="5" eb="7">
      <t>ステイシ</t>
    </rPh>
    <rPh sb="8" eb="10">
      <t>ナダレ</t>
    </rPh>
    <rPh sb="10" eb="11">
      <t>サク</t>
    </rPh>
    <rPh sb="12" eb="13">
      <t>アミ</t>
    </rPh>
    <rPh sb="15" eb="17">
      <t>コウジ</t>
    </rPh>
    <phoneticPr fontId="1"/>
  </si>
  <si>
    <t>防雪柵（網）工事</t>
    <rPh sb="0" eb="1">
      <t>ボウ</t>
    </rPh>
    <rPh sb="1" eb="2">
      <t>ユキ</t>
    </rPh>
    <rPh sb="2" eb="3">
      <t>サク</t>
    </rPh>
    <rPh sb="4" eb="5">
      <t>アミ</t>
    </rPh>
    <rPh sb="6" eb="8">
      <t>コウジ</t>
    </rPh>
    <phoneticPr fontId="1"/>
  </si>
  <si>
    <t>維持修繕工事（柵修繕）</t>
    <rPh sb="7" eb="8">
      <t>サク</t>
    </rPh>
    <phoneticPr fontId="1"/>
  </si>
  <si>
    <t>標識工事</t>
    <rPh sb="0" eb="2">
      <t>ヒョウシキ</t>
    </rPh>
    <rPh sb="2" eb="4">
      <t>コウジ</t>
    </rPh>
    <phoneticPr fontId="1"/>
  </si>
  <si>
    <t>（視線誘導標・照明灯も含む）</t>
    <rPh sb="1" eb="3">
      <t>シセン</t>
    </rPh>
    <rPh sb="3" eb="5">
      <t>ユウドウ</t>
    </rPh>
    <rPh sb="5" eb="6">
      <t>ヒョウ</t>
    </rPh>
    <rPh sb="7" eb="9">
      <t>ショウメイ</t>
    </rPh>
    <rPh sb="9" eb="10">
      <t>トウ</t>
    </rPh>
    <rPh sb="11" eb="12">
      <t>フク</t>
    </rPh>
    <phoneticPr fontId="1"/>
  </si>
  <si>
    <t>区画線工事</t>
    <rPh sb="0" eb="3">
      <t>クカクセン</t>
    </rPh>
    <rPh sb="3" eb="5">
      <t>コウジ</t>
    </rPh>
    <phoneticPr fontId="1"/>
  </si>
  <si>
    <t>維持修繕工事</t>
    <rPh sb="0" eb="2">
      <t>イジ</t>
    </rPh>
    <rPh sb="2" eb="4">
      <t>シュウゼン</t>
    </rPh>
    <rPh sb="4" eb="6">
      <t>コウジ</t>
    </rPh>
    <phoneticPr fontId="1"/>
  </si>
  <si>
    <t>（道路維持工事・舗装修繕工事等）</t>
    <rPh sb="1" eb="3">
      <t>ドウロ</t>
    </rPh>
    <rPh sb="3" eb="5">
      <t>イジ</t>
    </rPh>
    <rPh sb="5" eb="7">
      <t>コウジ</t>
    </rPh>
    <rPh sb="8" eb="10">
      <t>ホソウ</t>
    </rPh>
    <rPh sb="10" eb="12">
      <t>シュウゼン</t>
    </rPh>
    <rPh sb="12" eb="14">
      <t>コウジ</t>
    </rPh>
    <rPh sb="14" eb="15">
      <t>ナド</t>
    </rPh>
    <phoneticPr fontId="1"/>
  </si>
  <si>
    <t>港湾築造工事</t>
    <rPh sb="0" eb="2">
      <t>コウワン</t>
    </rPh>
    <rPh sb="2" eb="4">
      <t>チクゾウ</t>
    </rPh>
    <rPh sb="4" eb="6">
      <t>コウジ</t>
    </rPh>
    <phoneticPr fontId="1"/>
  </si>
  <si>
    <t>（浚渫、海岸築造工事を含む）</t>
    <rPh sb="1" eb="3">
      <t>シュンセツ</t>
    </rPh>
    <rPh sb="4" eb="6">
      <t>カイガン</t>
    </rPh>
    <rPh sb="6" eb="8">
      <t>チクゾウ</t>
    </rPh>
    <rPh sb="8" eb="10">
      <t>コウジ</t>
    </rPh>
    <rPh sb="11" eb="12">
      <t>フク</t>
    </rPh>
    <phoneticPr fontId="1"/>
  </si>
  <si>
    <t>別紙－３㉚</t>
    <rPh sb="0" eb="2">
      <t>ベッシ</t>
    </rPh>
    <phoneticPr fontId="1"/>
  </si>
  <si>
    <t>道路工事</t>
    <rPh sb="0" eb="2">
      <t>ドウロ</t>
    </rPh>
    <rPh sb="2" eb="4">
      <t>コウジ</t>
    </rPh>
    <phoneticPr fontId="1"/>
  </si>
  <si>
    <t>歩道工事</t>
    <rPh sb="0" eb="2">
      <t>ホドウ</t>
    </rPh>
    <rPh sb="2" eb="4">
      <t>コウジ</t>
    </rPh>
    <phoneticPr fontId="1"/>
  </si>
  <si>
    <t>消雪工事</t>
    <rPh sb="0" eb="2">
      <t>ショウセツ</t>
    </rPh>
    <rPh sb="2" eb="4">
      <t>コウジ</t>
    </rPh>
    <phoneticPr fontId="1"/>
  </si>
  <si>
    <t>＊該当項目7項目以上・・・・・・・a</t>
    <phoneticPr fontId="1"/>
  </si>
  <si>
    <t>　該当項目6項目以上・・・・・・・b</t>
    <phoneticPr fontId="1"/>
  </si>
  <si>
    <t>下水道工事</t>
    <rPh sb="0" eb="3">
      <t>ゲスイドウ</t>
    </rPh>
    <rPh sb="3" eb="5">
      <t>コウジ</t>
    </rPh>
    <phoneticPr fontId="1"/>
  </si>
  <si>
    <t>（河川の河床整形等）</t>
    <rPh sb="1" eb="3">
      <t>カセン</t>
    </rPh>
    <rPh sb="4" eb="5">
      <t>カワ</t>
    </rPh>
    <rPh sb="5" eb="6">
      <t>トコ</t>
    </rPh>
    <rPh sb="6" eb="8">
      <t>セイケイ</t>
    </rPh>
    <rPh sb="8" eb="9">
      <t>ナド</t>
    </rPh>
    <phoneticPr fontId="1"/>
  </si>
  <si>
    <t>上記以外の工事又は合併工事</t>
    <rPh sb="0" eb="2">
      <t>ジョウキ</t>
    </rPh>
    <rPh sb="2" eb="4">
      <t>イガイ</t>
    </rPh>
    <rPh sb="5" eb="7">
      <t>コウジ</t>
    </rPh>
    <rPh sb="7" eb="8">
      <t>マタ</t>
    </rPh>
    <rPh sb="9" eb="11">
      <t>ガッペイ</t>
    </rPh>
    <rPh sb="11" eb="13">
      <t>コウジ</t>
    </rPh>
    <phoneticPr fontId="1"/>
  </si>
  <si>
    <t>※該当工種からの考査事項で考査し、最大考査項目は５項目とする。</t>
    <phoneticPr fontId="1"/>
  </si>
  <si>
    <t>　該当項目３項目以上・・・・・・・c</t>
    <phoneticPr fontId="1"/>
  </si>
  <si>
    <t>　該当項目２項目以下・・・・・・・d</t>
    <phoneticPr fontId="1"/>
  </si>
  <si>
    <t>　該当項目4項目以上・・・・・・・c</t>
    <phoneticPr fontId="1"/>
  </si>
  <si>
    <t>　該当項目3項目以下・・・・・・・d</t>
    <phoneticPr fontId="1"/>
  </si>
  <si>
    <t>　該当項目2項目以上・・・・・・・c</t>
    <phoneticPr fontId="1"/>
  </si>
  <si>
    <t>　該当項目1項目以下・・・・・・・d</t>
    <phoneticPr fontId="1"/>
  </si>
  <si>
    <t>　該当項目3項目以上・・・・・・・c</t>
    <phoneticPr fontId="1"/>
  </si>
  <si>
    <t>　該当項目2項目以下・・・・・・・d</t>
    <phoneticPr fontId="1"/>
  </si>
  <si>
    <t>　該当項目1項目以上・・・・・・・c</t>
    <phoneticPr fontId="1"/>
  </si>
  <si>
    <t>　該当項目なし        ・・・・・・・d</t>
    <phoneticPr fontId="1"/>
  </si>
  <si>
    <t>　該当項目5項目以上・・・・・・・c</t>
    <phoneticPr fontId="1"/>
  </si>
  <si>
    <t>　該当項目4項目以下・・・・・・・d</t>
    <phoneticPr fontId="1"/>
  </si>
  <si>
    <t>・</t>
  </si>
  <si>
    <t>コンクリート構造物の肌が良い｡</t>
    <phoneticPr fontId="1"/>
  </si>
  <si>
    <t>コンクリート構造物の通りが良い｡</t>
    <phoneticPr fontId="1"/>
  </si>
  <si>
    <t>天端仕上げ､端部仕上げ等が良い｡</t>
    <phoneticPr fontId="1"/>
  </si>
  <si>
    <t>クラックがない｡</t>
    <phoneticPr fontId="1"/>
  </si>
  <si>
    <t>漏水がない｡</t>
    <phoneticPr fontId="1"/>
  </si>
  <si>
    <t>全体的な美観が良い｡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</si>
  <si>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</si>
  <si>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</si>
  <si>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</si>
  <si>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</si>
  <si>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構造物の通りがよい。</t>
    <phoneticPr fontId="1"/>
  </si>
  <si>
    <t>天端仕上げ、端部仕上げ等が良い。</t>
    <phoneticPr fontId="1"/>
  </si>
  <si>
    <t>クラックがない。</t>
    <phoneticPr fontId="1"/>
  </si>
  <si>
    <t>漏水がない。</t>
    <phoneticPr fontId="1"/>
  </si>
  <si>
    <t>全体的な美観が良い。</t>
    <phoneticPr fontId="1"/>
  </si>
  <si>
    <t>小構造物にも細心の注意が払われている。</t>
    <phoneticPr fontId="1"/>
  </si>
  <si>
    <t>材料の連結、かみ合わせがよい。</t>
    <phoneticPr fontId="1"/>
  </si>
  <si>
    <t>通りが良い｡</t>
    <phoneticPr fontId="1"/>
  </si>
  <si>
    <t xml:space="preserve"> 端部処理が良い｡</t>
    <phoneticPr fontId="1"/>
  </si>
  <si>
    <t>構造物へのすりつけ等が良い｡</t>
    <phoneticPr fontId="1"/>
  </si>
  <si>
    <t>壁面材の割れ、カケがない｡</t>
    <phoneticPr fontId="1"/>
  </si>
  <si>
    <t>基礎上面の平坦性が良い。</t>
    <phoneticPr fontId="1"/>
  </si>
  <si>
    <t>壁面材の目違い、段差が少ない。</t>
    <phoneticPr fontId="1"/>
  </si>
  <si>
    <t>構造物の通りが良い。</t>
    <phoneticPr fontId="1"/>
  </si>
  <si>
    <t>法面の浮き石除去等、表面が適切に施工されている。</t>
    <phoneticPr fontId="1"/>
  </si>
  <si>
    <t>施工面には滞水防止等の処理が適切に行われている。</t>
    <phoneticPr fontId="1"/>
  </si>
  <si>
    <t>法面勾配の変化部には干渉部等を設け、適切に施工されている。</t>
    <phoneticPr fontId="1"/>
  </si>
  <si>
    <t>施工面の木根等が確実に施工されている。</t>
    <phoneticPr fontId="1"/>
  </si>
  <si>
    <t>関係構造物との取り合いが適切に行われている。</t>
    <phoneticPr fontId="1"/>
  </si>
  <si>
    <t>残土等は適切に処理されている。</t>
    <phoneticPr fontId="1"/>
  </si>
  <si>
    <t>材料のかみ合わせがよい、またはクラックがない。</t>
    <phoneticPr fontId="1"/>
  </si>
  <si>
    <t>天端、端部の仕上げがよい。</t>
    <phoneticPr fontId="1"/>
  </si>
  <si>
    <t>既設構造物とのすりつけがよい。</t>
    <phoneticPr fontId="1"/>
  </si>
  <si>
    <t>隔壁、土台など細部に亘って丁寧な仕上げである。</t>
    <phoneticPr fontId="1"/>
  </si>
  <si>
    <t>表面に補修箇所がない｡</t>
    <phoneticPr fontId="1"/>
  </si>
  <si>
    <t>部材表面に傷、錆がない｡</t>
    <phoneticPr fontId="1"/>
  </si>
  <si>
    <t>溶接に均一性がある｡</t>
    <phoneticPr fontId="1"/>
  </si>
  <si>
    <t>塗装に均一性がある｡</t>
    <phoneticPr fontId="1"/>
  </si>
  <si>
    <t>地山との取り合いが良い。</t>
    <phoneticPr fontId="1"/>
  </si>
  <si>
    <t>天端仕上げ、端部仕上げが良い。</t>
    <phoneticPr fontId="1"/>
  </si>
  <si>
    <t>施工管理記録から不可視部分の出来ばえの良さがうかえる。</t>
    <phoneticPr fontId="1"/>
  </si>
  <si>
    <t>舗装の平坦性が良い｡</t>
    <phoneticPr fontId="1"/>
  </si>
  <si>
    <t>構造物の通りが良い｡</t>
    <phoneticPr fontId="1"/>
  </si>
  <si>
    <t>雨水処理がよい</t>
    <phoneticPr fontId="1"/>
  </si>
  <si>
    <t>植生、吹付け等の状況が均一である。</t>
    <phoneticPr fontId="1"/>
  </si>
  <si>
    <t>端部処理がよい。</t>
    <phoneticPr fontId="1"/>
  </si>
  <si>
    <t>アンカーの方向が良い。</t>
    <phoneticPr fontId="1"/>
  </si>
  <si>
    <t>アンカーとプレートに隙間がない。</t>
    <phoneticPr fontId="1"/>
  </si>
  <si>
    <t>土工関係の仕上げがよい。</t>
    <phoneticPr fontId="1"/>
  </si>
  <si>
    <t>天端仕上げ､端部仕上げが良い。</t>
    <phoneticPr fontId="1"/>
  </si>
  <si>
    <t>コンクリート構造物の肌が良い。</t>
    <phoneticPr fontId="1"/>
  </si>
  <si>
    <t>コンクリート構造物の通りが良い。</t>
    <phoneticPr fontId="1"/>
  </si>
  <si>
    <t>天端仕上げ､端部仕上げ等が良い。</t>
    <phoneticPr fontId="1"/>
  </si>
  <si>
    <t>支承部の仕上げが良い。</t>
    <phoneticPr fontId="1"/>
  </si>
  <si>
    <t>塗装の均一性が良い。</t>
    <phoneticPr fontId="1"/>
  </si>
  <si>
    <t>細部まできめ細かな施工がされている。</t>
    <phoneticPr fontId="1"/>
  </si>
  <si>
    <t>補修箇所がない。</t>
    <phoneticPr fontId="1"/>
  </si>
  <si>
    <t>支柱の取り付けがきめ細かく施工されている｡</t>
    <phoneticPr fontId="1"/>
  </si>
  <si>
    <t>支柱の取り付けが堅固である｡</t>
    <phoneticPr fontId="1"/>
  </si>
  <si>
    <t>樹木の活着状況が良い</t>
    <phoneticPr fontId="1"/>
  </si>
  <si>
    <t>通りがよい｡</t>
    <phoneticPr fontId="1"/>
  </si>
  <si>
    <t>既設構造物とのすりつけが良い｡</t>
    <phoneticPr fontId="1"/>
  </si>
  <si>
    <t>きめ細かな施工がなされている。</t>
    <phoneticPr fontId="1"/>
  </si>
  <si>
    <t>端部処理が良い。</t>
    <phoneticPr fontId="1"/>
  </si>
  <si>
    <t>部材表面に傷、錆がない。</t>
    <phoneticPr fontId="1"/>
  </si>
  <si>
    <t>設置位置に配慮がある。</t>
    <phoneticPr fontId="1"/>
  </si>
  <si>
    <t>標識の向き、角度、支柱の通りがよい｡</t>
    <phoneticPr fontId="1"/>
  </si>
  <si>
    <t>標識板、支柱に変色がない。</t>
    <phoneticPr fontId="1"/>
  </si>
  <si>
    <t>支柱基礎の埋め戻し等が入念に施工されている。</t>
    <phoneticPr fontId="1"/>
  </si>
  <si>
    <t>塗料の塗布が均一である。</t>
    <phoneticPr fontId="1"/>
  </si>
  <si>
    <t>視認性が良い。</t>
    <phoneticPr fontId="1"/>
  </si>
  <si>
    <t>接着状態がよい。</t>
    <phoneticPr fontId="1"/>
  </si>
  <si>
    <t>施工前の清掃が入念に実施されている。</t>
    <phoneticPr fontId="1"/>
  </si>
  <si>
    <t>きめ細かな施工がなされいる。</t>
    <phoneticPr fontId="1"/>
  </si>
  <si>
    <t>水溜まりが生じていない。</t>
    <phoneticPr fontId="1"/>
  </si>
  <si>
    <t>施工管理記録等から不可視部分の出来ばえの良さがうかがえる。</t>
    <phoneticPr fontId="1"/>
  </si>
  <si>
    <t>構造物の表面及び端部の仕上げが良い。</t>
    <phoneticPr fontId="1"/>
  </si>
  <si>
    <t>仕上げが良い。</t>
    <phoneticPr fontId="1"/>
  </si>
  <si>
    <t>端部処理が良い｡</t>
    <phoneticPr fontId="1"/>
  </si>
  <si>
    <t>既設構造物へのすりつけ等が良い｡</t>
    <phoneticPr fontId="1"/>
  </si>
  <si>
    <t>均等に水がまわる。</t>
    <phoneticPr fontId="1"/>
  </si>
  <si>
    <t>使用者に対する安全及び環境の配慮が適切である。</t>
    <phoneticPr fontId="1"/>
  </si>
  <si>
    <t>運転及び保守点検に対する配慮が適切である｡</t>
    <phoneticPr fontId="1"/>
  </si>
  <si>
    <t>マンホールのインバートの仕上げが良い。</t>
    <phoneticPr fontId="1"/>
  </si>
  <si>
    <t>マンホール天端と路面のすりつけが良い。</t>
    <phoneticPr fontId="1"/>
  </si>
  <si>
    <t>埋戻し後の路面復旧の状態がよい。</t>
    <phoneticPr fontId="1"/>
  </si>
  <si>
    <t>考査項目記述（　　　　　　　　　　　　　　　　　　　　）</t>
    <phoneticPr fontId="1"/>
  </si>
  <si>
    <t>ページ</t>
    <phoneticPr fontId="13"/>
  </si>
  <si>
    <t>項　　　目</t>
    <rPh sb="0" eb="1">
      <t>コウ</t>
    </rPh>
    <rPh sb="4" eb="5">
      <t>メ</t>
    </rPh>
    <phoneticPr fontId="13"/>
  </si>
  <si>
    <t>項目</t>
    <rPh sb="0" eb="2">
      <t>コウモク</t>
    </rPh>
    <phoneticPr fontId="13"/>
  </si>
  <si>
    <r>
      <t xml:space="preserve">別紙
－３
</t>
    </r>
    <r>
      <rPr>
        <sz val="12"/>
        <rFont val="HG丸ｺﾞｼｯｸM-PRO"/>
        <family val="3"/>
        <charset val="128"/>
      </rPr>
      <t>㉗</t>
    </r>
    <rPh sb="0" eb="2">
      <t>ベッシ</t>
    </rPh>
    <phoneticPr fontId="13"/>
  </si>
  <si>
    <t>コンクリート構造物
砂防構造物工事
海岸工事
トンネル工事</t>
    <rPh sb="6" eb="9">
      <t>コウゾウブツ</t>
    </rPh>
    <rPh sb="10" eb="12">
      <t>サボウ</t>
    </rPh>
    <rPh sb="12" eb="15">
      <t>コウゾウブツ</t>
    </rPh>
    <rPh sb="15" eb="17">
      <t>コウジ</t>
    </rPh>
    <rPh sb="18" eb="20">
      <t>カイガン</t>
    </rPh>
    <rPh sb="20" eb="22">
      <t>コウジ</t>
    </rPh>
    <rPh sb="27" eb="29">
      <t>コウジ</t>
    </rPh>
    <phoneticPr fontId="13"/>
  </si>
  <si>
    <r>
      <t xml:space="preserve">別紙
－３
</t>
    </r>
    <r>
      <rPr>
        <sz val="12"/>
        <rFont val="HG丸ｺﾞｼｯｸM-PRO"/>
        <family val="3"/>
        <charset val="128"/>
      </rPr>
      <t>㉘</t>
    </r>
    <rPh sb="0" eb="2">
      <t>ベッシ</t>
    </rPh>
    <phoneticPr fontId="13"/>
  </si>
  <si>
    <t>鋼橋工事</t>
    <rPh sb="0" eb="1">
      <t>コウ</t>
    </rPh>
    <rPh sb="1" eb="2">
      <t>バシ</t>
    </rPh>
    <rPh sb="2" eb="4">
      <t>コウジ</t>
    </rPh>
    <phoneticPr fontId="13"/>
  </si>
  <si>
    <r>
      <t xml:space="preserve">別紙
－３
</t>
    </r>
    <r>
      <rPr>
        <sz val="12"/>
        <rFont val="HG丸ｺﾞｼｯｸM-PRO"/>
        <family val="3"/>
        <charset val="128"/>
      </rPr>
      <t>㉙</t>
    </r>
    <rPh sb="0" eb="2">
      <t>ベッシ</t>
    </rPh>
    <phoneticPr fontId="13"/>
  </si>
  <si>
    <t>公園・植栽工事</t>
    <rPh sb="0" eb="2">
      <t>コウエン</t>
    </rPh>
    <rPh sb="3" eb="5">
      <t>ショクサイ</t>
    </rPh>
    <rPh sb="5" eb="7">
      <t>コウジ</t>
    </rPh>
    <phoneticPr fontId="13"/>
  </si>
  <si>
    <r>
      <t xml:space="preserve">別紙
－３
</t>
    </r>
    <r>
      <rPr>
        <sz val="12"/>
        <rFont val="HG丸ｺﾞｼｯｸM-PRO"/>
        <family val="3"/>
        <charset val="128"/>
      </rPr>
      <t>㉚</t>
    </r>
    <rPh sb="0" eb="2">
      <t>ベッシ</t>
    </rPh>
    <phoneticPr fontId="13"/>
  </si>
  <si>
    <t>道路工事　
歩道工事</t>
    <rPh sb="0" eb="2">
      <t>ドウロ</t>
    </rPh>
    <rPh sb="2" eb="4">
      <t>コウジ</t>
    </rPh>
    <rPh sb="6" eb="8">
      <t>ホドウ</t>
    </rPh>
    <rPh sb="8" eb="10">
      <t>コウジ</t>
    </rPh>
    <phoneticPr fontId="13"/>
  </si>
  <si>
    <t>コンクリート二次製品構造物工事
（管水路工事も含む）</t>
    <rPh sb="6" eb="7">
      <t>2</t>
    </rPh>
    <rPh sb="7" eb="8">
      <t>ジ</t>
    </rPh>
    <rPh sb="8" eb="10">
      <t>セイヒン</t>
    </rPh>
    <rPh sb="10" eb="12">
      <t>コウゾウ</t>
    </rPh>
    <rPh sb="12" eb="13">
      <t>ブツ</t>
    </rPh>
    <rPh sb="13" eb="15">
      <t>コウジ</t>
    </rPh>
    <rPh sb="17" eb="18">
      <t>カン</t>
    </rPh>
    <rPh sb="18" eb="20">
      <t>スイロ</t>
    </rPh>
    <rPh sb="20" eb="22">
      <t>コウジ</t>
    </rPh>
    <rPh sb="23" eb="24">
      <t>フク</t>
    </rPh>
    <phoneticPr fontId="13"/>
  </si>
  <si>
    <t>砂防工事（かご工事・集水井戸工事・抑止杭工事・排水路工事・水抜きボーリング工事等）</t>
    <rPh sb="0" eb="2">
      <t>サボウ</t>
    </rPh>
    <rPh sb="2" eb="4">
      <t>コウジ</t>
    </rPh>
    <rPh sb="7" eb="9">
      <t>コウジ</t>
    </rPh>
    <rPh sb="10" eb="12">
      <t>シュウスイ</t>
    </rPh>
    <rPh sb="12" eb="14">
      <t>イド</t>
    </rPh>
    <rPh sb="14" eb="16">
      <t>コウジ</t>
    </rPh>
    <rPh sb="17" eb="19">
      <t>ヨクシ</t>
    </rPh>
    <rPh sb="19" eb="20">
      <t>クイ</t>
    </rPh>
    <rPh sb="20" eb="22">
      <t>コウジ</t>
    </rPh>
    <rPh sb="23" eb="25">
      <t>ハイスイ</t>
    </rPh>
    <rPh sb="25" eb="26">
      <t>ミチ</t>
    </rPh>
    <rPh sb="26" eb="28">
      <t>コウジ</t>
    </rPh>
    <rPh sb="29" eb="31">
      <t>ミズヌ</t>
    </rPh>
    <rPh sb="37" eb="39">
      <t>コウジ</t>
    </rPh>
    <rPh sb="39" eb="40">
      <t>ナド</t>
    </rPh>
    <phoneticPr fontId="13"/>
  </si>
  <si>
    <t>砂防工事（落石・雪崩柵（網））
防護柵（網）工事　
維持修繕工事（柵修繕）</t>
    <rPh sb="0" eb="2">
      <t>サボウ</t>
    </rPh>
    <rPh sb="5" eb="7">
      <t>ラクセキ</t>
    </rPh>
    <rPh sb="8" eb="10">
      <t>ナダレ</t>
    </rPh>
    <rPh sb="10" eb="11">
      <t>サク</t>
    </rPh>
    <rPh sb="12" eb="13">
      <t>アミ</t>
    </rPh>
    <rPh sb="16" eb="18">
      <t>ボウゴ</t>
    </rPh>
    <rPh sb="18" eb="19">
      <t>サク</t>
    </rPh>
    <rPh sb="20" eb="21">
      <t>アミ</t>
    </rPh>
    <rPh sb="22" eb="24">
      <t>コウジ</t>
    </rPh>
    <rPh sb="26" eb="28">
      <t>イジ</t>
    </rPh>
    <rPh sb="28" eb="30">
      <t>シュウゼン</t>
    </rPh>
    <rPh sb="30" eb="32">
      <t>コウジ</t>
    </rPh>
    <rPh sb="33" eb="34">
      <t>サク</t>
    </rPh>
    <rPh sb="34" eb="36">
      <t>シュウゼン</t>
    </rPh>
    <phoneticPr fontId="13"/>
  </si>
  <si>
    <t>消雪工事</t>
    <rPh sb="0" eb="1">
      <t>ケ</t>
    </rPh>
    <rPh sb="1" eb="2">
      <t>ユキ</t>
    </rPh>
    <rPh sb="2" eb="4">
      <t>コウジ</t>
    </rPh>
    <phoneticPr fontId="13"/>
  </si>
  <si>
    <t>土工事
（盛土・築堤工事等）</t>
    <rPh sb="0" eb="1">
      <t>ド</t>
    </rPh>
    <rPh sb="1" eb="3">
      <t>コウジ</t>
    </rPh>
    <rPh sb="5" eb="6">
      <t>モ</t>
    </rPh>
    <rPh sb="6" eb="7">
      <t>ド</t>
    </rPh>
    <rPh sb="8" eb="10">
      <t>チクテイ</t>
    </rPh>
    <rPh sb="10" eb="12">
      <t>コウジ</t>
    </rPh>
    <rPh sb="12" eb="13">
      <t>トウ</t>
    </rPh>
    <phoneticPr fontId="13"/>
  </si>
  <si>
    <t>舗装工事
（橋面舗装も含む）</t>
    <rPh sb="0" eb="2">
      <t>ホソウ</t>
    </rPh>
    <rPh sb="2" eb="4">
      <t>コウジ</t>
    </rPh>
    <rPh sb="6" eb="7">
      <t>ハシ</t>
    </rPh>
    <rPh sb="7" eb="8">
      <t>メン</t>
    </rPh>
    <rPh sb="8" eb="10">
      <t>ホソウ</t>
    </rPh>
    <rPh sb="11" eb="12">
      <t>フク</t>
    </rPh>
    <phoneticPr fontId="13"/>
  </si>
  <si>
    <t>標識工事
（視線誘導標・照明灯も含む）</t>
    <rPh sb="0" eb="2">
      <t>ヒョウシキ</t>
    </rPh>
    <rPh sb="2" eb="4">
      <t>コウジ</t>
    </rPh>
    <rPh sb="6" eb="8">
      <t>シセン</t>
    </rPh>
    <rPh sb="8" eb="10">
      <t>ユウドウ</t>
    </rPh>
    <rPh sb="10" eb="11">
      <t>ヒョウ</t>
    </rPh>
    <rPh sb="12" eb="15">
      <t>ショウメイトウ</t>
    </rPh>
    <rPh sb="16" eb="17">
      <t>フク</t>
    </rPh>
    <phoneticPr fontId="13"/>
  </si>
  <si>
    <t>下水道工事</t>
    <rPh sb="0" eb="3">
      <t>ゲスイドウ</t>
    </rPh>
    <rPh sb="3" eb="5">
      <t>コウジ</t>
    </rPh>
    <phoneticPr fontId="13"/>
  </si>
  <si>
    <t>補強盛土工事</t>
    <rPh sb="0" eb="2">
      <t>ホキョウ</t>
    </rPh>
    <rPh sb="2" eb="4">
      <t>モリツチ</t>
    </rPh>
    <rPh sb="4" eb="6">
      <t>コウジ</t>
    </rPh>
    <phoneticPr fontId="13"/>
  </si>
  <si>
    <t>法面工事
（アンカー工を含む）</t>
    <rPh sb="0" eb="1">
      <t>ノリ</t>
    </rPh>
    <rPh sb="1" eb="2">
      <t>メン</t>
    </rPh>
    <rPh sb="2" eb="4">
      <t>コウジ</t>
    </rPh>
    <rPh sb="10" eb="11">
      <t>コウ</t>
    </rPh>
    <rPh sb="12" eb="13">
      <t>フク</t>
    </rPh>
    <phoneticPr fontId="13"/>
  </si>
  <si>
    <t>区画線工事</t>
    <rPh sb="0" eb="3">
      <t>クカクセン</t>
    </rPh>
    <rPh sb="3" eb="5">
      <t>コウジ</t>
    </rPh>
    <phoneticPr fontId="13"/>
  </si>
  <si>
    <t>維持管理工事
（河川の河床整形等）</t>
    <rPh sb="0" eb="2">
      <t>イジ</t>
    </rPh>
    <rPh sb="2" eb="4">
      <t>カンリ</t>
    </rPh>
    <rPh sb="4" eb="6">
      <t>コウジ</t>
    </rPh>
    <rPh sb="8" eb="10">
      <t>カセン</t>
    </rPh>
    <rPh sb="11" eb="12">
      <t>カワ</t>
    </rPh>
    <rPh sb="12" eb="13">
      <t>ユカ</t>
    </rPh>
    <rPh sb="13" eb="16">
      <t>セイケイナド</t>
    </rPh>
    <phoneticPr fontId="13"/>
  </si>
  <si>
    <t>切土工事</t>
    <rPh sb="0" eb="1">
      <t>キリ</t>
    </rPh>
    <rPh sb="1" eb="2">
      <t>ツチ</t>
    </rPh>
    <rPh sb="2" eb="4">
      <t>コウジ</t>
    </rPh>
    <phoneticPr fontId="13"/>
  </si>
  <si>
    <t>基礎工事
（地盤改良等を含む）</t>
    <rPh sb="0" eb="2">
      <t>キソ</t>
    </rPh>
    <rPh sb="2" eb="4">
      <t>コウジ</t>
    </rPh>
    <rPh sb="6" eb="8">
      <t>ジバン</t>
    </rPh>
    <rPh sb="8" eb="11">
      <t>カイリョウナド</t>
    </rPh>
    <rPh sb="12" eb="13">
      <t>フク</t>
    </rPh>
    <phoneticPr fontId="13"/>
  </si>
  <si>
    <t>維持修繕工事
（道路維持工事・舗装道補修工事等）</t>
    <rPh sb="0" eb="2">
      <t>イジ</t>
    </rPh>
    <rPh sb="2" eb="4">
      <t>シュウゼン</t>
    </rPh>
    <rPh sb="4" eb="6">
      <t>コウジ</t>
    </rPh>
    <rPh sb="8" eb="10">
      <t>ドウロ</t>
    </rPh>
    <rPh sb="10" eb="12">
      <t>イジ</t>
    </rPh>
    <rPh sb="12" eb="14">
      <t>コウジ</t>
    </rPh>
    <rPh sb="15" eb="17">
      <t>ホソウ</t>
    </rPh>
    <rPh sb="17" eb="18">
      <t>ドウ</t>
    </rPh>
    <rPh sb="18" eb="20">
      <t>ホシュウ</t>
    </rPh>
    <rPh sb="20" eb="22">
      <t>コウジ</t>
    </rPh>
    <rPh sb="22" eb="23">
      <t>トウ</t>
    </rPh>
    <phoneticPr fontId="13"/>
  </si>
  <si>
    <t>上記以外の工事又は
合併工事</t>
    <rPh sb="0" eb="2">
      <t>ジョウキ</t>
    </rPh>
    <rPh sb="2" eb="4">
      <t>イガイ</t>
    </rPh>
    <rPh sb="5" eb="7">
      <t>コウジ</t>
    </rPh>
    <rPh sb="7" eb="8">
      <t>マタ</t>
    </rPh>
    <rPh sb="10" eb="12">
      <t>ガッペイ</t>
    </rPh>
    <rPh sb="12" eb="14">
      <t>コウジ</t>
    </rPh>
    <phoneticPr fontId="13"/>
  </si>
  <si>
    <t>護岸・根固・水制工事</t>
    <rPh sb="0" eb="2">
      <t>ゴガン</t>
    </rPh>
    <rPh sb="3" eb="4">
      <t>ネ</t>
    </rPh>
    <rPh sb="4" eb="5">
      <t>カタ</t>
    </rPh>
    <rPh sb="6" eb="7">
      <t>ミズ</t>
    </rPh>
    <rPh sb="7" eb="8">
      <t>セイ</t>
    </rPh>
    <rPh sb="8" eb="9">
      <t>コウ</t>
    </rPh>
    <rPh sb="9" eb="10">
      <t>コト</t>
    </rPh>
    <phoneticPr fontId="13"/>
  </si>
  <si>
    <t>コンクリート橋工事</t>
    <rPh sb="6" eb="7">
      <t>バシ</t>
    </rPh>
    <rPh sb="7" eb="9">
      <t>コウジ</t>
    </rPh>
    <phoneticPr fontId="13"/>
  </si>
  <si>
    <t>港湾築造工事
（浚渫・海岸築造工事を含む）</t>
    <rPh sb="0" eb="2">
      <t>コウワン</t>
    </rPh>
    <rPh sb="2" eb="4">
      <t>チクゾウ</t>
    </rPh>
    <rPh sb="4" eb="6">
      <t>コウジ</t>
    </rPh>
    <rPh sb="8" eb="10">
      <t>シュンセツ</t>
    </rPh>
    <rPh sb="11" eb="13">
      <t>カイガン</t>
    </rPh>
    <rPh sb="13" eb="15">
      <t>チクゾウ</t>
    </rPh>
    <rPh sb="15" eb="17">
      <t>コウジ</t>
    </rPh>
    <rPh sb="18" eb="19">
      <t>フク</t>
    </rPh>
    <phoneticPr fontId="13"/>
  </si>
  <si>
    <t>　</t>
    <phoneticPr fontId="13"/>
  </si>
  <si>
    <t>塗装工事
（工場塗装を除く）</t>
    <rPh sb="0" eb="2">
      <t>トソウ</t>
    </rPh>
    <rPh sb="2" eb="4">
      <t>コウジ</t>
    </rPh>
    <rPh sb="6" eb="8">
      <t>コウジョウ</t>
    </rPh>
    <rPh sb="8" eb="10">
      <t>トソウ</t>
    </rPh>
    <rPh sb="11" eb="12">
      <t>ノゾ</t>
    </rPh>
    <phoneticPr fontId="13"/>
  </si>
  <si>
    <t>（出来ばえの評定に際し）</t>
    <rPh sb="1" eb="3">
      <t>デキ</t>
    </rPh>
    <rPh sb="6" eb="8">
      <t>ヒョウテイ</t>
    </rPh>
    <rPh sb="9" eb="10">
      <t>サイ</t>
    </rPh>
    <phoneticPr fontId="13"/>
  </si>
  <si>
    <t>　各工事の出来ばえ評定項目は、似かよった項目であることから、多工事の場合でも、主たる工事で評定します。</t>
    <rPh sb="1" eb="2">
      <t>カク</t>
    </rPh>
    <rPh sb="2" eb="4">
      <t>コウジ</t>
    </rPh>
    <rPh sb="5" eb="7">
      <t>デキ</t>
    </rPh>
    <rPh sb="9" eb="11">
      <t>ヒョウテイ</t>
    </rPh>
    <rPh sb="11" eb="13">
      <t>コウモク</t>
    </rPh>
    <rPh sb="15" eb="16">
      <t>ニ</t>
    </rPh>
    <rPh sb="20" eb="22">
      <t>コウモク</t>
    </rPh>
    <rPh sb="30" eb="31">
      <t>タ</t>
    </rPh>
    <rPh sb="31" eb="33">
      <t>コウジ</t>
    </rPh>
    <rPh sb="34" eb="36">
      <t>バアイ</t>
    </rPh>
    <rPh sb="39" eb="40">
      <t>シュ</t>
    </rPh>
    <rPh sb="42" eb="44">
      <t>コウジ</t>
    </rPh>
    <rPh sb="45" eb="47">
      <t>ヒョウテイ</t>
    </rPh>
    <phoneticPr fontId="13"/>
  </si>
  <si>
    <t>　また、評価項目から該当外として削除する場合は、評価基準をおとして評価します。</t>
    <rPh sb="4" eb="6">
      <t>ヒョウカ</t>
    </rPh>
    <rPh sb="6" eb="8">
      <t>コウモク</t>
    </rPh>
    <rPh sb="10" eb="12">
      <t>ガイトウ</t>
    </rPh>
    <rPh sb="12" eb="13">
      <t>ガイ</t>
    </rPh>
    <rPh sb="16" eb="18">
      <t>サクジョ</t>
    </rPh>
    <rPh sb="20" eb="22">
      <t>バアイ</t>
    </rPh>
    <rPh sb="24" eb="26">
      <t>ヒョウカ</t>
    </rPh>
    <rPh sb="26" eb="28">
      <t>キジュン</t>
    </rPh>
    <rPh sb="33" eb="35">
      <t>ヒョウカ</t>
    </rPh>
    <phoneticPr fontId="13"/>
  </si>
  <si>
    <t>出来ばえ工事(１)</t>
    <rPh sb="0" eb="2">
      <t>デキ</t>
    </rPh>
    <rPh sb="4" eb="6">
      <t>コウジ</t>
    </rPh>
    <phoneticPr fontId="13"/>
  </si>
  <si>
    <t>出来ばえ工事(２)</t>
    <rPh sb="0" eb="2">
      <t>デキ</t>
    </rPh>
    <rPh sb="4" eb="6">
      <t>コウジ</t>
    </rPh>
    <phoneticPr fontId="13"/>
  </si>
  <si>
    <t>出来ばえ工事(３)</t>
    <rPh sb="0" eb="2">
      <t>デキ</t>
    </rPh>
    <rPh sb="4" eb="6">
      <t>コウジ</t>
    </rPh>
    <phoneticPr fontId="13"/>
  </si>
  <si>
    <t>出来ばえ工事(４)</t>
    <rPh sb="0" eb="2">
      <t>デキ</t>
    </rPh>
    <rPh sb="4" eb="6">
      <t>コウジ</t>
    </rPh>
    <phoneticPr fontId="13"/>
  </si>
  <si>
    <t>主</t>
    <rPh sb="0" eb="1">
      <t>シュ</t>
    </rPh>
    <phoneticPr fontId="1"/>
  </si>
  <si>
    <t>主たる工種選択数</t>
    <rPh sb="0" eb="1">
      <t>シュ</t>
    </rPh>
    <rPh sb="3" eb="4">
      <t>コウ</t>
    </rPh>
    <rPh sb="4" eb="5">
      <t>シュ</t>
    </rPh>
    <rPh sb="5" eb="7">
      <t>センタク</t>
    </rPh>
    <rPh sb="7" eb="8">
      <t>スウ</t>
    </rPh>
    <phoneticPr fontId="1"/>
  </si>
  <si>
    <t>旧橋撤去工
構造物取壊し
浚渫
地盤改良
下水道接続</t>
    <rPh sb="0" eb="1">
      <t>キュウ</t>
    </rPh>
    <rPh sb="1" eb="2">
      <t>ハシ</t>
    </rPh>
    <rPh sb="2" eb="5">
      <t>テッキョコウ</t>
    </rPh>
    <rPh sb="6" eb="9">
      <t>コウゾウブツ</t>
    </rPh>
    <rPh sb="9" eb="11">
      <t>トリコワ</t>
    </rPh>
    <rPh sb="13" eb="15">
      <t>シュンセツ</t>
    </rPh>
    <rPh sb="16" eb="20">
      <t>ジバンカイリョウ</t>
    </rPh>
    <rPh sb="21" eb="24">
      <t>ゲスイドウ</t>
    </rPh>
    <rPh sb="24" eb="26">
      <t>セツゾク</t>
    </rPh>
    <phoneticPr fontId="1"/>
  </si>
  <si>
    <t>検査員評価</t>
    <rPh sb="0" eb="3">
      <t>ケンサイン</t>
    </rPh>
    <rPh sb="3" eb="5">
      <t>ヒョウカ</t>
    </rPh>
    <phoneticPr fontId="1"/>
  </si>
  <si>
    <t>別紙ｰ3（出来ばえ１）工事別一覧表</t>
    <rPh sb="0" eb="2">
      <t>ベッシ</t>
    </rPh>
    <rPh sb="5" eb="7">
      <t>デキ</t>
    </rPh>
    <rPh sb="11" eb="13">
      <t>コウジ</t>
    </rPh>
    <rPh sb="13" eb="14">
      <t>ベツ</t>
    </rPh>
    <rPh sb="14" eb="17">
      <t>イチランヒョウ</t>
    </rPh>
    <phoneticPr fontId="13"/>
  </si>
  <si>
    <t>　完成時に出来ばえの確認できないものは、Ｃ評価とする。（例：旧橋撤去工、構造物取壊し、浚渫、地盤改良、下水道接続桝等）</t>
    <rPh sb="51" eb="54">
      <t>ゲスイドウ</t>
    </rPh>
    <rPh sb="54" eb="56">
      <t>セツゾク</t>
    </rPh>
    <rPh sb="56" eb="57">
      <t>マス</t>
    </rPh>
    <phoneticPr fontId="13"/>
  </si>
  <si>
    <t xml:space="preserve">   なお、樋門やサイフォンなど場合は、完成時には埋められていても埋め戻し前に確認できれば評価する。</t>
    <phoneticPr fontId="1"/>
  </si>
  <si>
    <t>仕上げが良い｡</t>
    <phoneticPr fontId="1"/>
  </si>
  <si>
    <t>規定された勾配が確保されている。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</si>
</sst>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0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11" xfId="0" applyFont="1" applyFill="1" applyBorder="1">
      <alignment vertical="center"/>
    </xf>
    <xf numFmtId="0" fontId="5" fillId="0" borderId="0" xfId="0" applyFont="1">
      <alignment vertical="center"/>
    </xf>
    <xf numFmtId="0" fontId="5" fillId="0" borderId="1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12" xfId="0" applyFont="1" applyBorder="1">
      <alignment vertical="center"/>
    </xf>
    <xf numFmtId="0" fontId="4" fillId="0" borderId="5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shrinkToFit="1"/>
    </xf>
    <xf numFmtId="0" fontId="4" fillId="0" borderId="9" xfId="0" applyFont="1" applyFill="1" applyBorder="1">
      <alignment vertical="center"/>
    </xf>
    <xf numFmtId="0" fontId="4" fillId="0" borderId="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6" xfId="0" applyFont="1" applyBorder="1">
      <alignment vertical="center"/>
    </xf>
    <xf numFmtId="0" fontId="9" fillId="2" borderId="12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11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11" fillId="0" borderId="1" xfId="1" applyFont="1" applyFill="1" applyBorder="1">
      <alignment vertical="center"/>
    </xf>
    <xf numFmtId="0" fontId="11" fillId="0" borderId="1" xfId="1" applyFont="1" applyFill="1" applyBorder="1" applyAlignment="1">
      <alignment horizontal="center" vertical="center"/>
    </xf>
    <xf numFmtId="0" fontId="11" fillId="0" borderId="14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center" vertical="center" wrapText="1"/>
    </xf>
    <xf numFmtId="0" fontId="11" fillId="0" borderId="0" xfId="1" applyFont="1" applyFill="1">
      <alignment vertical="center"/>
    </xf>
    <xf numFmtId="0" fontId="11" fillId="0" borderId="0" xfId="1" applyFont="1" applyAlignment="1">
      <alignment vertical="center" wrapText="1"/>
    </xf>
    <xf numFmtId="0" fontId="11" fillId="0" borderId="14" xfId="1" applyFont="1" applyFill="1" applyBorder="1" applyAlignment="1">
      <alignment horizontal="center" vertical="center"/>
    </xf>
    <xf numFmtId="0" fontId="11" fillId="0" borderId="0" xfId="1" applyFont="1" applyAlignment="1">
      <alignment vertical="center" wrapText="1"/>
    </xf>
    <xf numFmtId="0" fontId="11" fillId="0" borderId="14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1" fillId="0" borderId="1" xfId="1" applyFont="1" applyBorder="1" applyAlignment="1">
      <alignment horizontal="center" vertical="center"/>
    </xf>
    <xf numFmtId="0" fontId="11" fillId="0" borderId="26" xfId="1" applyFont="1" applyBorder="1">
      <alignment vertical="center"/>
    </xf>
    <xf numFmtId="0" fontId="11" fillId="0" borderId="27" xfId="1" applyFont="1" applyBorder="1">
      <alignment vertical="center"/>
    </xf>
    <xf numFmtId="0" fontId="11" fillId="0" borderId="28" xfId="1" applyFont="1" applyBorder="1">
      <alignment vertical="center"/>
    </xf>
    <xf numFmtId="0" fontId="11" fillId="0" borderId="29" xfId="1" applyFont="1" applyBorder="1">
      <alignment vertical="center"/>
    </xf>
    <xf numFmtId="0" fontId="11" fillId="0" borderId="13" xfId="1" applyFont="1" applyBorder="1">
      <alignment vertical="center"/>
    </xf>
    <xf numFmtId="0" fontId="11" fillId="0" borderId="30" xfId="1" applyFont="1" applyBorder="1">
      <alignment vertical="center"/>
    </xf>
    <xf numFmtId="0" fontId="11" fillId="0" borderId="0" xfId="1" applyFont="1" applyAlignment="1">
      <alignment horizontal="center" vertical="center"/>
    </xf>
    <xf numFmtId="0" fontId="11" fillId="0" borderId="31" xfId="1" applyFont="1" applyBorder="1">
      <alignment vertical="center"/>
    </xf>
    <xf numFmtId="0" fontId="11" fillId="0" borderId="5" xfId="1" applyFont="1" applyBorder="1">
      <alignment vertical="center"/>
    </xf>
    <xf numFmtId="0" fontId="11" fillId="0" borderId="32" xfId="1" applyFont="1" applyBorder="1">
      <alignment vertical="center"/>
    </xf>
    <xf numFmtId="0" fontId="11" fillId="0" borderId="13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1" xfId="1" applyFont="1" applyBorder="1">
      <alignment vertical="center"/>
    </xf>
    <xf numFmtId="0" fontId="11" fillId="0" borderId="9" xfId="1" applyFont="1" applyBorder="1">
      <alignment vertical="center"/>
    </xf>
    <xf numFmtId="0" fontId="11" fillId="0" borderId="1" xfId="1" applyFont="1" applyBorder="1">
      <alignment vertical="center"/>
    </xf>
    <xf numFmtId="0" fontId="11" fillId="0" borderId="14" xfId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5" fillId="0" borderId="13" xfId="1" applyFont="1" applyFill="1" applyBorder="1" applyAlignment="1">
      <alignment horizontal="left" vertical="center" wrapText="1"/>
    </xf>
    <xf numFmtId="0" fontId="15" fillId="0" borderId="14" xfId="1" applyFont="1" applyFill="1" applyBorder="1" applyAlignment="1">
      <alignment horizontal="left" vertical="center" wrapText="1"/>
    </xf>
    <xf numFmtId="0" fontId="16" fillId="0" borderId="15" xfId="1" applyFont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/>
    </xf>
    <xf numFmtId="0" fontId="11" fillId="0" borderId="1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left" vertical="center" shrinkToFit="1"/>
    </xf>
    <xf numFmtId="0" fontId="11" fillId="0" borderId="1" xfId="1" applyFont="1" applyFill="1" applyBorder="1" applyAlignment="1">
      <alignment horizontal="center" vertical="center" textRotation="255" wrapText="1"/>
    </xf>
    <xf numFmtId="0" fontId="15" fillId="0" borderId="13" xfId="1" applyFont="1" applyFill="1" applyBorder="1" applyAlignment="1">
      <alignment horizontal="center" vertical="center" wrapText="1"/>
    </xf>
    <xf numFmtId="0" fontId="15" fillId="0" borderId="14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 vertical="top" wrapText="1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 textRotation="255"/>
    </xf>
    <xf numFmtId="0" fontId="7" fillId="0" borderId="1" xfId="0" applyFont="1" applyBorder="1" applyAlignment="1">
      <alignment vertical="center" textRotation="255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6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11" xfId="0" applyFont="1" applyBorder="1" applyAlignment="1">
      <alignment vertical="center" textRotation="255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11" fillId="2" borderId="14" xfId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</cellXfs>
  <cellStyles count="2">
    <cellStyle name="標準" xfId="0" builtinId="0"/>
    <cellStyle name="標準_11出来ばえ工事一覧表24040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1949476</xdr:colOff>
      <xdr:row>3</xdr:row>
      <xdr:rowOff>47624</xdr:rowOff>
    </xdr:from>
    <xdr:to>
      <xdr:col>8</xdr:col>
      <xdr:colOff>8428</xdr:colOff>
      <xdr:row>8</xdr:row>
      <xdr:rowOff>28574</xdr:rowOff>
    </xdr:to>
    <xdr:grpSp>
      <xdr:nvGrpSpPr>
        <xdr:cNvPr id="27" name="グループ化 26"/>
        <xdr:cNvGrpSpPr/>
      </xdr:nvGrpSpPr>
      <xdr:grpSpPr>
        <a:xfrm>
          <a:off x="8521726" y="509220"/>
          <a:ext cx="432875" cy="750277"/>
          <a:chOff x="8512193" y="504824"/>
          <a:chExt cx="430688" cy="742950"/>
        </a:xfrm>
      </xdr:grpSpPr>
      <xdr:sp macro="" textlink="$K$5">
        <xdr:nvSpPr>
          <xdr:cNvPr id="2" name="テキスト ボックス 1"/>
          <xdr:cNvSpPr txBox="1"/>
        </xdr:nvSpPr>
        <xdr:spPr>
          <a:xfrm>
            <a:off x="8512193" y="504824"/>
            <a:ext cx="430688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spAutoFit/>
          </a:bodyPr>
          <a:lstStyle/>
          <a:p>
            <a:fld id="{9B94353B-C5D7-4020-AE24-C617710DC827}" type="TxLink">
              <a:rPr kumimoji="1" lang="ja-JP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/>
              <a:t> </a:t>
            </a:fld>
            <a:endParaRPr kumimoji="1" lang="ja-JP" altLang="en-US" sz="1100"/>
          </a:p>
        </xdr:txBody>
      </xdr:sp>
      <xdr:sp macro="" textlink="$K$6">
        <xdr:nvSpPr>
          <xdr:cNvPr id="3" name="テキスト ボックス 2"/>
          <xdr:cNvSpPr txBox="1"/>
        </xdr:nvSpPr>
        <xdr:spPr>
          <a:xfrm>
            <a:off x="8512193" y="647699"/>
            <a:ext cx="430688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spAutoFit/>
          </a:bodyPr>
          <a:lstStyle/>
          <a:p>
            <a:fld id="{D564CC19-A74D-4DAF-A5AF-345B1BBC1CD2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/>
              <a:t> </a:t>
            </a:fld>
            <a:endParaRPr kumimoji="1" lang="ja-JP" altLang="en-US" sz="1100"/>
          </a:p>
        </xdr:txBody>
      </xdr:sp>
      <xdr:sp macro="" textlink="$K$7">
        <xdr:nvSpPr>
          <xdr:cNvPr id="4" name="テキスト ボックス 3"/>
          <xdr:cNvSpPr txBox="1"/>
        </xdr:nvSpPr>
        <xdr:spPr>
          <a:xfrm>
            <a:off x="8512193" y="800099"/>
            <a:ext cx="430688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spAutoFit/>
          </a:bodyPr>
          <a:lstStyle/>
          <a:p>
            <a:fld id="{913E845F-ED6C-4440-87D1-7F957F40FBAC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/>
              <a:t> </a:t>
            </a:fld>
            <a:endParaRPr kumimoji="1" lang="ja-JP" altLang="en-US" sz="1100"/>
          </a:p>
        </xdr:txBody>
      </xdr:sp>
      <xdr:sp macro="" textlink="$K$8">
        <xdr:nvSpPr>
          <xdr:cNvPr id="5" name="テキスト ボックス 4"/>
          <xdr:cNvSpPr txBox="1"/>
        </xdr:nvSpPr>
        <xdr:spPr>
          <a:xfrm>
            <a:off x="8512193" y="952499"/>
            <a:ext cx="430688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spAutoFit/>
          </a:bodyPr>
          <a:lstStyle/>
          <a:p>
            <a:fld id="{7DCA37FE-4F73-48EF-8289-A7AA9E0AA94B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/>
              <a:t>〇</a:t>
            </a:fld>
            <a:endParaRPr kumimoji="1" lang="ja-JP" altLang="en-US" sz="1100"/>
          </a:p>
        </xdr:txBody>
      </xdr:sp>
    </xdr:grpSp>
    <xdr:clientData/>
  </xdr:twoCellAnchor>
  <xdr:twoCellAnchor>
    <xdr:from>
      <xdr:col>7</xdr:col>
      <xdr:colOff>1900750</xdr:colOff>
      <xdr:row>9</xdr:row>
      <xdr:rowOff>76200</xdr:rowOff>
    </xdr:from>
    <xdr:to>
      <xdr:col>7</xdr:col>
      <xdr:colOff>2333625</xdr:colOff>
      <xdr:row>14</xdr:row>
      <xdr:rowOff>28575</xdr:rowOff>
    </xdr:to>
    <xdr:grpSp>
      <xdr:nvGrpSpPr>
        <xdr:cNvPr id="28" name="グループ化 27"/>
        <xdr:cNvGrpSpPr/>
      </xdr:nvGrpSpPr>
      <xdr:grpSpPr>
        <a:xfrm>
          <a:off x="8473000" y="1460988"/>
          <a:ext cx="432875" cy="721702"/>
          <a:chOff x="8463475" y="1447800"/>
          <a:chExt cx="432875" cy="714375"/>
        </a:xfrm>
      </xdr:grpSpPr>
      <xdr:sp macro="" textlink="$K$11">
        <xdr:nvSpPr>
          <xdr:cNvPr id="6" name="テキスト ボックス 5"/>
          <xdr:cNvSpPr txBox="1"/>
        </xdr:nvSpPr>
        <xdr:spPr>
          <a:xfrm>
            <a:off x="8463475" y="14478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spAutoFit/>
          </a:bodyPr>
          <a:lstStyle/>
          <a:p>
            <a:pPr algn="ctr"/>
            <a:fld id="{263B7FAB-0338-4A35-A024-2A015A81FF68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12">
        <xdr:nvSpPr>
          <xdr:cNvPr id="7" name="テキスト ボックス 6"/>
          <xdr:cNvSpPr txBox="1"/>
        </xdr:nvSpPr>
        <xdr:spPr>
          <a:xfrm>
            <a:off x="8463475" y="15906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spAutoFit/>
          </a:bodyPr>
          <a:lstStyle/>
          <a:p>
            <a:pPr algn="ctr"/>
            <a:fld id="{AF6BFF92-979B-4A6B-9BDE-FFA24D885B6F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13">
        <xdr:nvSpPr>
          <xdr:cNvPr id="8" name="テキスト ボックス 7"/>
          <xdr:cNvSpPr txBox="1"/>
        </xdr:nvSpPr>
        <xdr:spPr>
          <a:xfrm>
            <a:off x="8463475" y="17526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spAutoFit/>
          </a:bodyPr>
          <a:lstStyle/>
          <a:p>
            <a:pPr algn="ctr"/>
            <a:fld id="{E1CBCEAA-0927-4D96-9882-29B5F38A8A79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14">
        <xdr:nvSpPr>
          <xdr:cNvPr id="9" name="テキスト ボックス 8"/>
          <xdr:cNvSpPr txBox="1"/>
        </xdr:nvSpPr>
        <xdr:spPr>
          <a:xfrm>
            <a:off x="8463475" y="18954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spAutoFit/>
          </a:bodyPr>
          <a:lstStyle/>
          <a:p>
            <a:pPr algn="ctr"/>
            <a:fld id="{312D44FD-EEC4-44D2-ABB4-B566E0A40D4B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〇</a:t>
            </a:fld>
            <a:endParaRPr kumimoji="1" lang="ja-JP" altLang="en-US" sz="1100"/>
          </a:p>
        </xdr:txBody>
      </xdr:sp>
    </xdr:grpSp>
    <xdr:clientData/>
  </xdr:twoCellAnchor>
  <xdr:twoCellAnchor>
    <xdr:from>
      <xdr:col>7</xdr:col>
      <xdr:colOff>1921998</xdr:colOff>
      <xdr:row>16</xdr:row>
      <xdr:rowOff>76200</xdr:rowOff>
    </xdr:from>
    <xdr:to>
      <xdr:col>7</xdr:col>
      <xdr:colOff>2354873</xdr:colOff>
      <xdr:row>21</xdr:row>
      <xdr:rowOff>25644</xdr:rowOff>
    </xdr:to>
    <xdr:grpSp>
      <xdr:nvGrpSpPr>
        <xdr:cNvPr id="29" name="グループ化 28"/>
        <xdr:cNvGrpSpPr/>
      </xdr:nvGrpSpPr>
      <xdr:grpSpPr>
        <a:xfrm>
          <a:off x="8494248" y="2538046"/>
          <a:ext cx="432875" cy="718771"/>
          <a:chOff x="8494248" y="2538046"/>
          <a:chExt cx="432875" cy="718771"/>
        </a:xfrm>
      </xdr:grpSpPr>
      <xdr:sp macro="" textlink="$K$18">
        <xdr:nvSpPr>
          <xdr:cNvPr id="10" name="テキスト ボックス 9"/>
          <xdr:cNvSpPr txBox="1"/>
        </xdr:nvSpPr>
        <xdr:spPr>
          <a:xfrm>
            <a:off x="8494248" y="2538046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spAutoFit/>
          </a:bodyPr>
          <a:lstStyle/>
          <a:p>
            <a:pPr algn="ctr"/>
            <a:fld id="{664B49A0-0003-48E3-983B-2518D11C90B7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19">
        <xdr:nvSpPr>
          <xdr:cNvPr id="11" name="テキスト ボックス 10"/>
          <xdr:cNvSpPr txBox="1"/>
        </xdr:nvSpPr>
        <xdr:spPr>
          <a:xfrm>
            <a:off x="8494248" y="2682387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spAutoFit/>
          </a:bodyPr>
          <a:lstStyle/>
          <a:p>
            <a:pPr algn="ctr"/>
            <a:fld id="{6D3C4FF0-8158-4493-A646-B21BA7DCF347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20">
        <xdr:nvSpPr>
          <xdr:cNvPr id="12" name="テキスト ボックス 11"/>
          <xdr:cNvSpPr txBox="1"/>
        </xdr:nvSpPr>
        <xdr:spPr>
          <a:xfrm>
            <a:off x="8494248" y="2845777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spAutoFit/>
          </a:bodyPr>
          <a:lstStyle/>
          <a:p>
            <a:pPr algn="ctr"/>
            <a:fld id="{105AB8E0-3567-4D3C-948D-7200CA669986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21">
        <xdr:nvSpPr>
          <xdr:cNvPr id="13" name="テキスト ボックス 12"/>
          <xdr:cNvSpPr txBox="1"/>
        </xdr:nvSpPr>
        <xdr:spPr>
          <a:xfrm>
            <a:off x="8494248" y="2990117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spAutoFit/>
          </a:bodyPr>
          <a:lstStyle/>
          <a:p>
            <a:pPr algn="ctr"/>
            <a:fld id="{02179E33-48AD-4F97-A918-AA736BB9202B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〇</a:t>
            </a:fld>
            <a:endParaRPr kumimoji="1" lang="ja-JP" altLang="en-US" sz="1100"/>
          </a:p>
        </xdr:txBody>
      </xdr:sp>
    </xdr:grpSp>
    <xdr:clientData/>
  </xdr:twoCellAnchor>
  <xdr:twoCellAnchor>
    <xdr:from>
      <xdr:col>7</xdr:col>
      <xdr:colOff>1914671</xdr:colOff>
      <xdr:row>21</xdr:row>
      <xdr:rowOff>76200</xdr:rowOff>
    </xdr:from>
    <xdr:to>
      <xdr:col>7</xdr:col>
      <xdr:colOff>2347546</xdr:colOff>
      <xdr:row>26</xdr:row>
      <xdr:rowOff>25644</xdr:rowOff>
    </xdr:to>
    <xdr:grpSp>
      <xdr:nvGrpSpPr>
        <xdr:cNvPr id="30" name="グループ化 29"/>
        <xdr:cNvGrpSpPr/>
      </xdr:nvGrpSpPr>
      <xdr:grpSpPr>
        <a:xfrm>
          <a:off x="8486921" y="3307373"/>
          <a:ext cx="432875" cy="718771"/>
          <a:chOff x="7834825" y="3307373"/>
          <a:chExt cx="432875" cy="718771"/>
        </a:xfrm>
      </xdr:grpSpPr>
      <xdr:sp macro="" textlink="$K$23">
        <xdr:nvSpPr>
          <xdr:cNvPr id="14" name="テキスト ボックス 13"/>
          <xdr:cNvSpPr txBox="1"/>
        </xdr:nvSpPr>
        <xdr:spPr>
          <a:xfrm>
            <a:off x="7834825" y="3307373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spAutoFit/>
          </a:bodyPr>
          <a:lstStyle/>
          <a:p>
            <a:pPr algn="ctr"/>
            <a:fld id="{D518B40D-4FBE-464E-BE9D-544A137C17AA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24">
        <xdr:nvSpPr>
          <xdr:cNvPr id="15" name="テキスト ボックス 14"/>
          <xdr:cNvSpPr txBox="1"/>
        </xdr:nvSpPr>
        <xdr:spPr>
          <a:xfrm>
            <a:off x="7834825" y="3451713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spAutoFit/>
          </a:bodyPr>
          <a:lstStyle/>
          <a:p>
            <a:pPr algn="ctr"/>
            <a:fld id="{F7F99F71-DAB8-4479-A63B-910D8DB791F9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25">
        <xdr:nvSpPr>
          <xdr:cNvPr id="16" name="テキスト ボックス 15"/>
          <xdr:cNvSpPr txBox="1"/>
        </xdr:nvSpPr>
        <xdr:spPr>
          <a:xfrm>
            <a:off x="7834825" y="3615104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spAutoFit/>
          </a:bodyPr>
          <a:lstStyle/>
          <a:p>
            <a:pPr algn="ctr"/>
            <a:fld id="{32772919-D0B1-4246-9D76-76FB9691FDA3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26">
        <xdr:nvSpPr>
          <xdr:cNvPr id="17" name="テキスト ボックス 16"/>
          <xdr:cNvSpPr txBox="1"/>
        </xdr:nvSpPr>
        <xdr:spPr>
          <a:xfrm>
            <a:off x="7834825" y="3759444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spAutoFit/>
          </a:bodyPr>
          <a:lstStyle/>
          <a:p>
            <a:pPr algn="ctr"/>
            <a:fld id="{0052A58B-1D94-4E13-B190-E529CCA08BFA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〇</a:t>
            </a:fld>
            <a:endParaRPr kumimoji="1" lang="ja-JP" altLang="en-US" sz="1100"/>
          </a:p>
        </xdr:txBody>
      </xdr:sp>
    </xdr:grpSp>
    <xdr:clientData/>
  </xdr:twoCellAnchor>
  <xdr:twoCellAnchor>
    <xdr:from>
      <xdr:col>7</xdr:col>
      <xdr:colOff>1921998</xdr:colOff>
      <xdr:row>27</xdr:row>
      <xdr:rowOff>76200</xdr:rowOff>
    </xdr:from>
    <xdr:to>
      <xdr:col>7</xdr:col>
      <xdr:colOff>2354873</xdr:colOff>
      <xdr:row>32</xdr:row>
      <xdr:rowOff>25645</xdr:rowOff>
    </xdr:to>
    <xdr:grpSp>
      <xdr:nvGrpSpPr>
        <xdr:cNvPr id="31" name="グループ化 30"/>
        <xdr:cNvGrpSpPr/>
      </xdr:nvGrpSpPr>
      <xdr:grpSpPr>
        <a:xfrm>
          <a:off x="8494248" y="4230565"/>
          <a:ext cx="432875" cy="718772"/>
          <a:chOff x="8494248" y="4230565"/>
          <a:chExt cx="432875" cy="718772"/>
        </a:xfrm>
      </xdr:grpSpPr>
      <xdr:sp macro="" textlink="$K$29">
        <xdr:nvSpPr>
          <xdr:cNvPr id="18" name="テキスト ボックス 17"/>
          <xdr:cNvSpPr txBox="1"/>
        </xdr:nvSpPr>
        <xdr:spPr>
          <a:xfrm>
            <a:off x="8494248" y="423056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spAutoFit/>
          </a:bodyPr>
          <a:lstStyle/>
          <a:p>
            <a:pPr algn="ctr"/>
            <a:fld id="{416749A6-E4EC-4286-87F5-9107A0019721}" type="TxLink">
              <a:rPr kumimoji="1" lang="ja-JP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30">
        <xdr:nvSpPr>
          <xdr:cNvPr id="19" name="テキスト ボックス 18"/>
          <xdr:cNvSpPr txBox="1"/>
        </xdr:nvSpPr>
        <xdr:spPr>
          <a:xfrm>
            <a:off x="8494248" y="4374906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spAutoFit/>
          </a:bodyPr>
          <a:lstStyle/>
          <a:p>
            <a:pPr algn="ctr"/>
            <a:fld id="{1B61D80E-6A20-40C9-954E-BB18D3219CD2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31">
        <xdr:nvSpPr>
          <xdr:cNvPr id="20" name="テキスト ボックス 19"/>
          <xdr:cNvSpPr txBox="1"/>
        </xdr:nvSpPr>
        <xdr:spPr>
          <a:xfrm>
            <a:off x="8494248" y="4538296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spAutoFit/>
          </a:bodyPr>
          <a:lstStyle/>
          <a:p>
            <a:pPr algn="ctr"/>
            <a:fld id="{A984EB01-A250-4800-9A14-9EAF02C7BEFB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32">
        <xdr:nvSpPr>
          <xdr:cNvPr id="21" name="テキスト ボックス 20"/>
          <xdr:cNvSpPr txBox="1"/>
        </xdr:nvSpPr>
        <xdr:spPr>
          <a:xfrm>
            <a:off x="8494248" y="4682637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spAutoFit/>
          </a:bodyPr>
          <a:lstStyle/>
          <a:p>
            <a:pPr algn="ctr"/>
            <a:fld id="{A73F4DCE-ED2F-463D-A778-AAFF91A7929D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〇</a:t>
            </a:fld>
            <a:endParaRPr kumimoji="1" lang="ja-JP" altLang="en-US" sz="1100"/>
          </a:p>
        </xdr:txBody>
      </xdr:sp>
    </xdr:grpSp>
    <xdr:clientData/>
  </xdr:twoCellAnchor>
  <xdr:twoCellAnchor>
    <xdr:from>
      <xdr:col>7</xdr:col>
      <xdr:colOff>1913205</xdr:colOff>
      <xdr:row>34</xdr:row>
      <xdr:rowOff>76200</xdr:rowOff>
    </xdr:from>
    <xdr:to>
      <xdr:col>7</xdr:col>
      <xdr:colOff>2346080</xdr:colOff>
      <xdr:row>39</xdr:row>
      <xdr:rowOff>28575</xdr:rowOff>
    </xdr:to>
    <xdr:grpSp>
      <xdr:nvGrpSpPr>
        <xdr:cNvPr id="22" name="グループ化 21"/>
        <xdr:cNvGrpSpPr/>
      </xdr:nvGrpSpPr>
      <xdr:grpSpPr>
        <a:xfrm>
          <a:off x="8485455" y="5307623"/>
          <a:ext cx="432875" cy="721702"/>
          <a:chOff x="8453950" y="5257800"/>
          <a:chExt cx="432875" cy="714375"/>
        </a:xfrm>
      </xdr:grpSpPr>
      <xdr:sp macro="" textlink="$K$36">
        <xdr:nvSpPr>
          <xdr:cNvPr id="23" name="テキスト ボックス 22"/>
          <xdr:cNvSpPr txBox="1"/>
        </xdr:nvSpPr>
        <xdr:spPr>
          <a:xfrm>
            <a:off x="8453950" y="52578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spAutoFit/>
          </a:bodyPr>
          <a:lstStyle/>
          <a:p>
            <a:pPr algn="ctr"/>
            <a:fld id="{31B45F58-9F37-494A-962D-8794CD0A338E}" type="TxLink">
              <a:rPr kumimoji="1" lang="ja-JP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37">
        <xdr:nvSpPr>
          <xdr:cNvPr id="24" name="テキスト ボックス 23"/>
          <xdr:cNvSpPr txBox="1"/>
        </xdr:nvSpPr>
        <xdr:spPr>
          <a:xfrm>
            <a:off x="8453950" y="54006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spAutoFit/>
          </a:bodyPr>
          <a:lstStyle/>
          <a:p>
            <a:pPr algn="ctr"/>
            <a:fld id="{6CD28D51-0952-44A1-AC44-8139C885B14A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38">
        <xdr:nvSpPr>
          <xdr:cNvPr id="25" name="テキスト ボックス 24"/>
          <xdr:cNvSpPr txBox="1"/>
        </xdr:nvSpPr>
        <xdr:spPr>
          <a:xfrm>
            <a:off x="8453950" y="55626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spAutoFit/>
          </a:bodyPr>
          <a:lstStyle/>
          <a:p>
            <a:pPr algn="ctr"/>
            <a:fld id="{3CBFA817-5C2E-4199-9463-2828CCC18D2F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39">
        <xdr:nvSpPr>
          <xdr:cNvPr id="26" name="テキスト ボックス 25"/>
          <xdr:cNvSpPr txBox="1"/>
        </xdr:nvSpPr>
        <xdr:spPr>
          <a:xfrm>
            <a:off x="8453950" y="57054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spAutoFit/>
          </a:bodyPr>
          <a:lstStyle/>
          <a:p>
            <a:pPr algn="ctr"/>
            <a:fld id="{DC4BA168-1741-4C34-BC3B-6729CCF221CC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〇</a:t>
            </a:fld>
            <a:endParaRPr kumimoji="1" lang="ja-JP" altLang="en-US" sz="1100"/>
          </a:p>
        </xdr:txBody>
      </xdr:sp>
    </xdr:grpSp>
    <xdr:clientData/>
  </xdr:twoCellAnchor>
  <xdr:oneCellAnchor>
    <xdr:from>
      <xdr:col>7</xdr:col>
      <xdr:colOff>1262575</xdr:colOff>
      <xdr:row>41</xdr:row>
      <xdr:rowOff>0</xdr:rowOff>
    </xdr:from>
    <xdr:ext cx="432875" cy="266700"/>
    <xdr:sp macro="" textlink="#REF!">
      <xdr:nvSpPr>
        <xdr:cNvPr id="32" name="テキスト ボックス 31"/>
        <xdr:cNvSpPr txBox="1"/>
      </xdr:nvSpPr>
      <xdr:spPr>
        <a:xfrm>
          <a:off x="7834825" y="6308481"/>
          <a:ext cx="4328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fld id="{2E22D836-7EA7-4E67-88C0-BFFCCB5E79D1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 algn="ctr"/>
            <a:t> </a:t>
          </a:fld>
          <a:endParaRPr kumimoji="1" lang="ja-JP" altLang="en-US" sz="1100"/>
        </a:p>
      </xdr:txBody>
    </xdr:sp>
    <xdr:clientData/>
  </xdr:oneCellAnchor>
  <xdr:oneCellAnchor>
    <xdr:from>
      <xdr:col>7</xdr:col>
      <xdr:colOff>1262575</xdr:colOff>
      <xdr:row>41</xdr:row>
      <xdr:rowOff>0</xdr:rowOff>
    </xdr:from>
    <xdr:ext cx="432875" cy="266700"/>
    <xdr:sp macro="" textlink="#REF!">
      <xdr:nvSpPr>
        <xdr:cNvPr id="33" name="テキスト ボックス 32"/>
        <xdr:cNvSpPr txBox="1"/>
      </xdr:nvSpPr>
      <xdr:spPr>
        <a:xfrm>
          <a:off x="7834825" y="6308481"/>
          <a:ext cx="4328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fld id="{211F4C0F-199F-43BF-B290-4FECF18A0F38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 algn="ctr"/>
            <a:t> </a:t>
          </a:fld>
          <a:endParaRPr kumimoji="1" lang="ja-JP" altLang="en-US" sz="1100"/>
        </a:p>
      </xdr:txBody>
    </xdr:sp>
    <xdr:clientData/>
  </xdr:oneCellAnchor>
  <xdr:oneCellAnchor>
    <xdr:from>
      <xdr:col>7</xdr:col>
      <xdr:colOff>1262575</xdr:colOff>
      <xdr:row>41</xdr:row>
      <xdr:rowOff>0</xdr:rowOff>
    </xdr:from>
    <xdr:ext cx="432875" cy="266700"/>
    <xdr:sp macro="" textlink="#REF!">
      <xdr:nvSpPr>
        <xdr:cNvPr id="34" name="テキスト ボックス 33"/>
        <xdr:cNvSpPr txBox="1"/>
      </xdr:nvSpPr>
      <xdr:spPr>
        <a:xfrm>
          <a:off x="7834825" y="6308481"/>
          <a:ext cx="4328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fld id="{E6C3DA76-63E9-47D6-8237-9B8B33B00EEF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 algn="ctr"/>
            <a:t> </a:t>
          </a:fld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1948375</xdr:colOff>
      <xdr:row>0</xdr:row>
      <xdr:rowOff>0</xdr:rowOff>
    </xdr:from>
    <xdr:ext cx="432875" cy="295275"/>
    <xdr:sp macro="" textlink="#REF!">
      <xdr:nvSpPr>
        <xdr:cNvPr id="2" name="テキスト ボックス 1"/>
        <xdr:cNvSpPr txBox="1"/>
      </xdr:nvSpPr>
      <xdr:spPr>
        <a:xfrm>
          <a:off x="8511100" y="0"/>
          <a:ext cx="43287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>
          <a:spAutoFit/>
        </a:bodyPr>
        <a:lstStyle/>
        <a:p>
          <a:fld id="{9B94353B-C5D7-4020-AE24-C617710DC827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oneCellAnchor>
  <xdr:oneCellAnchor>
    <xdr:from>
      <xdr:col>7</xdr:col>
      <xdr:colOff>1948375</xdr:colOff>
      <xdr:row>0</xdr:row>
      <xdr:rowOff>0</xdr:rowOff>
    </xdr:from>
    <xdr:ext cx="432875" cy="295275"/>
    <xdr:sp macro="" textlink="#REF!">
      <xdr:nvSpPr>
        <xdr:cNvPr id="3" name="テキスト ボックス 2"/>
        <xdr:cNvSpPr txBox="1"/>
      </xdr:nvSpPr>
      <xdr:spPr>
        <a:xfrm>
          <a:off x="8511100" y="0"/>
          <a:ext cx="43287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>
          <a:spAutoFit/>
        </a:bodyPr>
        <a:lstStyle/>
        <a:p>
          <a:fld id="{D564CC19-A74D-4DAF-A5AF-345B1BBC1CD2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oneCellAnchor>
  <xdr:oneCellAnchor>
    <xdr:from>
      <xdr:col>7</xdr:col>
      <xdr:colOff>1948375</xdr:colOff>
      <xdr:row>0</xdr:row>
      <xdr:rowOff>0</xdr:rowOff>
    </xdr:from>
    <xdr:ext cx="432875" cy="295275"/>
    <xdr:sp macro="" textlink="#REF!">
      <xdr:nvSpPr>
        <xdr:cNvPr id="4" name="テキスト ボックス 3"/>
        <xdr:cNvSpPr txBox="1"/>
      </xdr:nvSpPr>
      <xdr:spPr>
        <a:xfrm>
          <a:off x="8511100" y="0"/>
          <a:ext cx="43287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>
          <a:spAutoFit/>
        </a:bodyPr>
        <a:lstStyle/>
        <a:p>
          <a:fld id="{913E845F-ED6C-4440-87D1-7F957F40FBAC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oneCellAnchor>
  <xdr:oneCellAnchor>
    <xdr:from>
      <xdr:col>7</xdr:col>
      <xdr:colOff>1948375</xdr:colOff>
      <xdr:row>0</xdr:row>
      <xdr:rowOff>0</xdr:rowOff>
    </xdr:from>
    <xdr:ext cx="432875" cy="295275"/>
    <xdr:sp macro="" textlink="#REF!">
      <xdr:nvSpPr>
        <xdr:cNvPr id="5" name="テキスト ボックス 4"/>
        <xdr:cNvSpPr txBox="1"/>
      </xdr:nvSpPr>
      <xdr:spPr>
        <a:xfrm>
          <a:off x="8511100" y="0"/>
          <a:ext cx="43287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>
          <a:spAutoFit/>
        </a:bodyPr>
        <a:lstStyle/>
        <a:p>
          <a:fld id="{7DCA37FE-4F73-48EF-8289-A7AA9E0AA94B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oneCellAnchor>
  <xdr:oneCellAnchor>
    <xdr:from>
      <xdr:col>7</xdr:col>
      <xdr:colOff>1891225</xdr:colOff>
      <xdr:row>0</xdr:row>
      <xdr:rowOff>0</xdr:rowOff>
    </xdr:from>
    <xdr:ext cx="432875" cy="266700"/>
    <xdr:sp macro="" textlink="#REF!">
      <xdr:nvSpPr>
        <xdr:cNvPr id="6" name="テキスト ボックス 5"/>
        <xdr:cNvSpPr txBox="1"/>
      </xdr:nvSpPr>
      <xdr:spPr>
        <a:xfrm>
          <a:off x="8453950" y="0"/>
          <a:ext cx="4328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fld id="{263B7FAB-0338-4A35-A024-2A015A81FF68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 algn="ctr"/>
            <a:t> </a:t>
          </a:fld>
          <a:endParaRPr kumimoji="1" lang="ja-JP" altLang="en-US" sz="1100"/>
        </a:p>
      </xdr:txBody>
    </xdr:sp>
    <xdr:clientData/>
  </xdr:oneCellAnchor>
  <xdr:oneCellAnchor>
    <xdr:from>
      <xdr:col>7</xdr:col>
      <xdr:colOff>1891225</xdr:colOff>
      <xdr:row>0</xdr:row>
      <xdr:rowOff>0</xdr:rowOff>
    </xdr:from>
    <xdr:ext cx="432875" cy="266700"/>
    <xdr:sp macro="" textlink="#REF!">
      <xdr:nvSpPr>
        <xdr:cNvPr id="7" name="テキスト ボックス 6"/>
        <xdr:cNvSpPr txBox="1"/>
      </xdr:nvSpPr>
      <xdr:spPr>
        <a:xfrm>
          <a:off x="8453950" y="0"/>
          <a:ext cx="4328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fld id="{AF6BFF92-979B-4A6B-9BDE-FFA24D885B6F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 algn="ctr"/>
            <a:t> </a:t>
          </a:fld>
          <a:endParaRPr kumimoji="1" lang="ja-JP" altLang="en-US" sz="1100"/>
        </a:p>
      </xdr:txBody>
    </xdr:sp>
    <xdr:clientData/>
  </xdr:oneCellAnchor>
  <xdr:oneCellAnchor>
    <xdr:from>
      <xdr:col>7</xdr:col>
      <xdr:colOff>1891225</xdr:colOff>
      <xdr:row>0</xdr:row>
      <xdr:rowOff>0</xdr:rowOff>
    </xdr:from>
    <xdr:ext cx="432875" cy="266700"/>
    <xdr:sp macro="" textlink="#REF!">
      <xdr:nvSpPr>
        <xdr:cNvPr id="8" name="テキスト ボックス 7"/>
        <xdr:cNvSpPr txBox="1"/>
      </xdr:nvSpPr>
      <xdr:spPr>
        <a:xfrm>
          <a:off x="8453950" y="0"/>
          <a:ext cx="4328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fld id="{E1CBCEAA-0927-4D96-9882-29B5F38A8A79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 algn="ctr"/>
            <a:t> </a:t>
          </a:fld>
          <a:endParaRPr kumimoji="1" lang="ja-JP" altLang="en-US" sz="1100"/>
        </a:p>
      </xdr:txBody>
    </xdr:sp>
    <xdr:clientData/>
  </xdr:oneCellAnchor>
  <xdr:twoCellAnchor>
    <xdr:from>
      <xdr:col>7</xdr:col>
      <xdr:colOff>1891225</xdr:colOff>
      <xdr:row>3</xdr:row>
      <xdr:rowOff>76200</xdr:rowOff>
    </xdr:from>
    <xdr:to>
      <xdr:col>7</xdr:col>
      <xdr:colOff>2324100</xdr:colOff>
      <xdr:row>8</xdr:row>
      <xdr:rowOff>28575</xdr:rowOff>
    </xdr:to>
    <xdr:grpSp>
      <xdr:nvGrpSpPr>
        <xdr:cNvPr id="116" name="グループ化 115"/>
        <xdr:cNvGrpSpPr/>
      </xdr:nvGrpSpPr>
      <xdr:grpSpPr>
        <a:xfrm>
          <a:off x="8453950" y="533400"/>
          <a:ext cx="432875" cy="714375"/>
          <a:chOff x="8644450" y="533400"/>
          <a:chExt cx="432875" cy="714375"/>
        </a:xfrm>
      </xdr:grpSpPr>
      <xdr:sp macro="" textlink="$K$5">
        <xdr:nvSpPr>
          <xdr:cNvPr id="28" name="テキスト ボックス 27"/>
          <xdr:cNvSpPr txBox="1"/>
        </xdr:nvSpPr>
        <xdr:spPr>
          <a:xfrm>
            <a:off x="8644450" y="5334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7AA0A68E-2C6D-4DDC-965B-07E43DADE28D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6">
        <xdr:nvSpPr>
          <xdr:cNvPr id="29" name="テキスト ボックス 28"/>
          <xdr:cNvSpPr txBox="1"/>
        </xdr:nvSpPr>
        <xdr:spPr>
          <a:xfrm>
            <a:off x="8644450" y="6858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EEA8371F-2925-4111-B876-FCFFDD0A7632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7">
        <xdr:nvSpPr>
          <xdr:cNvPr id="30" name="テキスト ボックス 29"/>
          <xdr:cNvSpPr txBox="1"/>
        </xdr:nvSpPr>
        <xdr:spPr>
          <a:xfrm>
            <a:off x="8644450" y="8382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450D47D7-53AE-4E6E-A289-8E0B79AC894F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8">
        <xdr:nvSpPr>
          <xdr:cNvPr id="31" name="テキスト ボックス 30"/>
          <xdr:cNvSpPr txBox="1"/>
        </xdr:nvSpPr>
        <xdr:spPr>
          <a:xfrm>
            <a:off x="8644450" y="9810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6D469329-8DEE-4597-8378-250466011DC4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〇</a:t>
            </a:fld>
            <a:endParaRPr kumimoji="1" lang="ja-JP" altLang="en-US" sz="1100"/>
          </a:p>
        </xdr:txBody>
      </xdr:sp>
    </xdr:grpSp>
    <xdr:clientData/>
  </xdr:twoCellAnchor>
  <xdr:oneCellAnchor>
    <xdr:from>
      <xdr:col>7</xdr:col>
      <xdr:colOff>1891225</xdr:colOff>
      <xdr:row>8</xdr:row>
      <xdr:rowOff>76200</xdr:rowOff>
    </xdr:from>
    <xdr:ext cx="432875" cy="266700"/>
    <xdr:sp macro="" textlink="$K$10">
      <xdr:nvSpPr>
        <xdr:cNvPr id="32" name="テキスト ボックス 31"/>
        <xdr:cNvSpPr txBox="1"/>
      </xdr:nvSpPr>
      <xdr:spPr>
        <a:xfrm>
          <a:off x="8453950" y="1295400"/>
          <a:ext cx="4328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fld id="{2E22D836-7EA7-4E67-88C0-BFFCCB5E79D1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 algn="ctr"/>
            <a:t> </a:t>
          </a:fld>
          <a:endParaRPr kumimoji="1" lang="ja-JP" altLang="en-US" sz="1100"/>
        </a:p>
      </xdr:txBody>
    </xdr:sp>
    <xdr:clientData/>
  </xdr:oneCellAnchor>
  <xdr:oneCellAnchor>
    <xdr:from>
      <xdr:col>7</xdr:col>
      <xdr:colOff>1891225</xdr:colOff>
      <xdr:row>9</xdr:row>
      <xdr:rowOff>76200</xdr:rowOff>
    </xdr:from>
    <xdr:ext cx="432875" cy="266700"/>
    <xdr:sp macro="" textlink="$K$11">
      <xdr:nvSpPr>
        <xdr:cNvPr id="33" name="テキスト ボックス 32"/>
        <xdr:cNvSpPr txBox="1"/>
      </xdr:nvSpPr>
      <xdr:spPr>
        <a:xfrm>
          <a:off x="8453950" y="1447800"/>
          <a:ext cx="4328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fld id="{211F4C0F-199F-43BF-B290-4FECF18A0F38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 algn="ctr"/>
            <a:t> </a:t>
          </a:fld>
          <a:endParaRPr kumimoji="1" lang="ja-JP" altLang="en-US" sz="1100"/>
        </a:p>
      </xdr:txBody>
    </xdr:sp>
    <xdr:clientData/>
  </xdr:oneCellAnchor>
  <xdr:oneCellAnchor>
    <xdr:from>
      <xdr:col>7</xdr:col>
      <xdr:colOff>1891225</xdr:colOff>
      <xdr:row>10</xdr:row>
      <xdr:rowOff>76200</xdr:rowOff>
    </xdr:from>
    <xdr:ext cx="432875" cy="266700"/>
    <xdr:sp macro="" textlink="$K$12">
      <xdr:nvSpPr>
        <xdr:cNvPr id="34" name="テキスト ボックス 33"/>
        <xdr:cNvSpPr txBox="1"/>
      </xdr:nvSpPr>
      <xdr:spPr>
        <a:xfrm>
          <a:off x="8453950" y="1600200"/>
          <a:ext cx="4328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fld id="{E6C3DA76-63E9-47D6-8237-9B8B33B00EEF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 algn="ctr"/>
            <a:t> </a:t>
          </a:fld>
          <a:endParaRPr kumimoji="1" lang="ja-JP" altLang="en-US" sz="1100"/>
        </a:p>
      </xdr:txBody>
    </xdr:sp>
    <xdr:clientData/>
  </xdr:oneCellAnchor>
  <xdr:oneCellAnchor>
    <xdr:from>
      <xdr:col>7</xdr:col>
      <xdr:colOff>1891225</xdr:colOff>
      <xdr:row>11</xdr:row>
      <xdr:rowOff>66675</xdr:rowOff>
    </xdr:from>
    <xdr:ext cx="432875" cy="266700"/>
    <xdr:sp macro="" textlink="$K$13">
      <xdr:nvSpPr>
        <xdr:cNvPr id="35" name="テキスト ボックス 34"/>
        <xdr:cNvSpPr txBox="1"/>
      </xdr:nvSpPr>
      <xdr:spPr>
        <a:xfrm>
          <a:off x="8453950" y="1743075"/>
          <a:ext cx="4328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fld id="{800A31E9-0989-4E09-88A2-D31BB4FB5914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 algn="ctr"/>
            <a:t>〇</a:t>
          </a:fld>
          <a:endParaRPr kumimoji="1" lang="ja-JP" altLang="en-US" sz="1100"/>
        </a:p>
      </xdr:txBody>
    </xdr:sp>
    <xdr:clientData/>
  </xdr:oneCellAnchor>
  <xdr:twoCellAnchor>
    <xdr:from>
      <xdr:col>7</xdr:col>
      <xdr:colOff>1891225</xdr:colOff>
      <xdr:row>12</xdr:row>
      <xdr:rowOff>76200</xdr:rowOff>
    </xdr:from>
    <xdr:to>
      <xdr:col>7</xdr:col>
      <xdr:colOff>2324100</xdr:colOff>
      <xdr:row>17</xdr:row>
      <xdr:rowOff>28575</xdr:rowOff>
    </xdr:to>
    <xdr:grpSp>
      <xdr:nvGrpSpPr>
        <xdr:cNvPr id="36" name="グループ化 35"/>
        <xdr:cNvGrpSpPr/>
      </xdr:nvGrpSpPr>
      <xdr:grpSpPr>
        <a:xfrm>
          <a:off x="8453950" y="1905000"/>
          <a:ext cx="432875" cy="714375"/>
          <a:chOff x="8453950" y="8153400"/>
          <a:chExt cx="432875" cy="714375"/>
        </a:xfrm>
      </xdr:grpSpPr>
      <xdr:sp macro="" textlink="$K$14">
        <xdr:nvSpPr>
          <xdr:cNvPr id="37" name="テキスト ボックス 36"/>
          <xdr:cNvSpPr txBox="1"/>
        </xdr:nvSpPr>
        <xdr:spPr>
          <a:xfrm>
            <a:off x="8453950" y="81534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FD183CFD-46CB-48E6-B70C-CF53A59E41D6}" type="TxLink">
              <a:rPr kumimoji="1" lang="ja-JP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15">
        <xdr:nvSpPr>
          <xdr:cNvPr id="38" name="テキスト ボックス 37"/>
          <xdr:cNvSpPr txBox="1"/>
        </xdr:nvSpPr>
        <xdr:spPr>
          <a:xfrm>
            <a:off x="8453950" y="82962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F586C842-5950-4018-AA41-DAFA39CA6070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16">
        <xdr:nvSpPr>
          <xdr:cNvPr id="39" name="テキスト ボックス 38"/>
          <xdr:cNvSpPr txBox="1"/>
        </xdr:nvSpPr>
        <xdr:spPr>
          <a:xfrm>
            <a:off x="8453950" y="84582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77402610-1BF0-4F97-8E4D-DBAF2A36E31D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17">
        <xdr:nvSpPr>
          <xdr:cNvPr id="40" name="テキスト ボックス 39"/>
          <xdr:cNvSpPr txBox="1"/>
        </xdr:nvSpPr>
        <xdr:spPr>
          <a:xfrm>
            <a:off x="8453950" y="86010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223B6878-D9D1-498D-9528-764F0C15ED05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〇</a:t>
            </a:fld>
            <a:endParaRPr kumimoji="1" lang="ja-JP" altLang="en-US" sz="1100"/>
          </a:p>
        </xdr:txBody>
      </xdr:sp>
    </xdr:grpSp>
    <xdr:clientData/>
  </xdr:twoCellAnchor>
  <xdr:twoCellAnchor>
    <xdr:from>
      <xdr:col>7</xdr:col>
      <xdr:colOff>1891225</xdr:colOff>
      <xdr:row>18</xdr:row>
      <xdr:rowOff>76200</xdr:rowOff>
    </xdr:from>
    <xdr:to>
      <xdr:col>7</xdr:col>
      <xdr:colOff>2324100</xdr:colOff>
      <xdr:row>23</xdr:row>
      <xdr:rowOff>28575</xdr:rowOff>
    </xdr:to>
    <xdr:grpSp>
      <xdr:nvGrpSpPr>
        <xdr:cNvPr id="115" name="グループ化 114"/>
        <xdr:cNvGrpSpPr/>
      </xdr:nvGrpSpPr>
      <xdr:grpSpPr>
        <a:xfrm>
          <a:off x="8453950" y="2819400"/>
          <a:ext cx="432875" cy="714375"/>
          <a:chOff x="8644450" y="2819400"/>
          <a:chExt cx="432875" cy="714375"/>
        </a:xfrm>
      </xdr:grpSpPr>
      <xdr:sp macro="" textlink="$K$20">
        <xdr:nvSpPr>
          <xdr:cNvPr id="42" name="テキスト ボックス 41"/>
          <xdr:cNvSpPr txBox="1"/>
        </xdr:nvSpPr>
        <xdr:spPr>
          <a:xfrm>
            <a:off x="8644450" y="28194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7445622B-BAEB-489A-AE4D-8582F7B9ED03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21">
        <xdr:nvSpPr>
          <xdr:cNvPr id="43" name="テキスト ボックス 42"/>
          <xdr:cNvSpPr txBox="1"/>
        </xdr:nvSpPr>
        <xdr:spPr>
          <a:xfrm>
            <a:off x="8644450" y="29622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9C090914-BFD3-464F-A582-07F9D582E18B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22">
        <xdr:nvSpPr>
          <xdr:cNvPr id="44" name="テキスト ボックス 43"/>
          <xdr:cNvSpPr txBox="1"/>
        </xdr:nvSpPr>
        <xdr:spPr>
          <a:xfrm>
            <a:off x="8644450" y="31242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E9D45EB7-85B8-4A31-A991-C918A37BAF76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23">
        <xdr:nvSpPr>
          <xdr:cNvPr id="45" name="テキスト ボックス 44"/>
          <xdr:cNvSpPr txBox="1"/>
        </xdr:nvSpPr>
        <xdr:spPr>
          <a:xfrm>
            <a:off x="8644450" y="32670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72A3A540-F141-4976-80B4-90D999B8C038}" type="TxLink">
              <a:rPr kumimoji="1" lang="ja-JP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〇</a:t>
            </a:fld>
            <a:endParaRPr kumimoji="1" lang="ja-JP" altLang="en-US" sz="1100"/>
          </a:p>
        </xdr:txBody>
      </xdr:sp>
    </xdr:grpSp>
    <xdr:clientData/>
  </xdr:twoCellAnchor>
  <xdr:twoCellAnchor>
    <xdr:from>
      <xdr:col>7</xdr:col>
      <xdr:colOff>1891225</xdr:colOff>
      <xdr:row>25</xdr:row>
      <xdr:rowOff>76200</xdr:rowOff>
    </xdr:from>
    <xdr:to>
      <xdr:col>7</xdr:col>
      <xdr:colOff>2324100</xdr:colOff>
      <xdr:row>30</xdr:row>
      <xdr:rowOff>28575</xdr:rowOff>
    </xdr:to>
    <xdr:grpSp>
      <xdr:nvGrpSpPr>
        <xdr:cNvPr id="46" name="グループ化 45"/>
        <xdr:cNvGrpSpPr/>
      </xdr:nvGrpSpPr>
      <xdr:grpSpPr>
        <a:xfrm>
          <a:off x="8453950" y="3886200"/>
          <a:ext cx="432875" cy="714375"/>
          <a:chOff x="8453950" y="10134600"/>
          <a:chExt cx="432875" cy="714375"/>
        </a:xfrm>
      </xdr:grpSpPr>
      <xdr:sp macro="" textlink="$K$27">
        <xdr:nvSpPr>
          <xdr:cNvPr id="47" name="テキスト ボックス 46"/>
          <xdr:cNvSpPr txBox="1"/>
        </xdr:nvSpPr>
        <xdr:spPr>
          <a:xfrm>
            <a:off x="8453950" y="101346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8116BB8E-D5C8-43F4-AF7F-A84CA7C82D90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28">
        <xdr:nvSpPr>
          <xdr:cNvPr id="48" name="テキスト ボックス 47"/>
          <xdr:cNvSpPr txBox="1"/>
        </xdr:nvSpPr>
        <xdr:spPr>
          <a:xfrm>
            <a:off x="8453950" y="102774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22E00BC7-4146-4712-8011-6386DC9EE3CE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29">
        <xdr:nvSpPr>
          <xdr:cNvPr id="49" name="テキスト ボックス 48"/>
          <xdr:cNvSpPr txBox="1"/>
        </xdr:nvSpPr>
        <xdr:spPr>
          <a:xfrm>
            <a:off x="8453950" y="104394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57C08BF8-57AD-4AB3-A299-BA79F14DD51D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30">
        <xdr:nvSpPr>
          <xdr:cNvPr id="50" name="テキスト ボックス 49"/>
          <xdr:cNvSpPr txBox="1"/>
        </xdr:nvSpPr>
        <xdr:spPr>
          <a:xfrm>
            <a:off x="8453950" y="105822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776307E5-0E53-4658-9D5B-85B842A02493}" type="TxLink">
              <a:rPr kumimoji="1" lang="ja-JP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〇</a:t>
            </a:fld>
            <a:endParaRPr kumimoji="1" lang="ja-JP" altLang="en-US" sz="1100"/>
          </a:p>
        </xdr:txBody>
      </xdr:sp>
    </xdr:grpSp>
    <xdr:clientData/>
  </xdr:twoCellAnchor>
  <xdr:twoCellAnchor>
    <xdr:from>
      <xdr:col>7</xdr:col>
      <xdr:colOff>1891225</xdr:colOff>
      <xdr:row>29</xdr:row>
      <xdr:rowOff>85725</xdr:rowOff>
    </xdr:from>
    <xdr:to>
      <xdr:col>7</xdr:col>
      <xdr:colOff>2324100</xdr:colOff>
      <xdr:row>34</xdr:row>
      <xdr:rowOff>38100</xdr:rowOff>
    </xdr:to>
    <xdr:grpSp>
      <xdr:nvGrpSpPr>
        <xdr:cNvPr id="51" name="グループ化 50"/>
        <xdr:cNvGrpSpPr/>
      </xdr:nvGrpSpPr>
      <xdr:grpSpPr>
        <a:xfrm>
          <a:off x="8453950" y="4505325"/>
          <a:ext cx="432875" cy="714375"/>
          <a:chOff x="8453950" y="10753725"/>
          <a:chExt cx="432875" cy="714375"/>
        </a:xfrm>
      </xdr:grpSpPr>
      <xdr:sp macro="" textlink="$K$31">
        <xdr:nvSpPr>
          <xdr:cNvPr id="52" name="テキスト ボックス 51"/>
          <xdr:cNvSpPr txBox="1"/>
        </xdr:nvSpPr>
        <xdr:spPr>
          <a:xfrm>
            <a:off x="8453950" y="1075372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A2173809-2981-469B-B1F2-CBA904038374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32">
        <xdr:nvSpPr>
          <xdr:cNvPr id="53" name="テキスト ボックス 52"/>
          <xdr:cNvSpPr txBox="1"/>
        </xdr:nvSpPr>
        <xdr:spPr>
          <a:xfrm>
            <a:off x="8453950" y="108966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C80135C3-78D6-44EC-9111-CAE1625F7B91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33">
        <xdr:nvSpPr>
          <xdr:cNvPr id="54" name="テキスト ボックス 53"/>
          <xdr:cNvSpPr txBox="1"/>
        </xdr:nvSpPr>
        <xdr:spPr>
          <a:xfrm>
            <a:off x="8453950" y="1105852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0D47C429-52B6-479C-AA90-EA30A879F5B3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34">
        <xdr:nvSpPr>
          <xdr:cNvPr id="55" name="テキスト ボックス 54"/>
          <xdr:cNvSpPr txBox="1"/>
        </xdr:nvSpPr>
        <xdr:spPr>
          <a:xfrm>
            <a:off x="8453950" y="112014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6934A112-250F-41D3-8F06-3FF901413B85}" type="TxLink">
              <a:rPr kumimoji="1" lang="ja-JP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〇</a:t>
            </a:fld>
            <a:endParaRPr kumimoji="1" lang="ja-JP" altLang="en-US" sz="1100"/>
          </a:p>
        </xdr:txBody>
      </xdr:sp>
    </xdr:grpSp>
    <xdr:clientData/>
  </xdr:twoCellAnchor>
  <xdr:twoCellAnchor>
    <xdr:from>
      <xdr:col>7</xdr:col>
      <xdr:colOff>1891225</xdr:colOff>
      <xdr:row>36</xdr:row>
      <xdr:rowOff>76200</xdr:rowOff>
    </xdr:from>
    <xdr:to>
      <xdr:col>7</xdr:col>
      <xdr:colOff>2324100</xdr:colOff>
      <xdr:row>41</xdr:row>
      <xdr:rowOff>0</xdr:rowOff>
    </xdr:to>
    <xdr:grpSp>
      <xdr:nvGrpSpPr>
        <xdr:cNvPr id="56" name="グループ化 55"/>
        <xdr:cNvGrpSpPr/>
      </xdr:nvGrpSpPr>
      <xdr:grpSpPr>
        <a:xfrm>
          <a:off x="8453950" y="5562600"/>
          <a:ext cx="432875" cy="685800"/>
          <a:chOff x="8453950" y="11811000"/>
          <a:chExt cx="432875" cy="714375"/>
        </a:xfrm>
      </xdr:grpSpPr>
      <xdr:sp macro="" textlink="$K$38">
        <xdr:nvSpPr>
          <xdr:cNvPr id="57" name="テキスト ボックス 56"/>
          <xdr:cNvSpPr txBox="1"/>
        </xdr:nvSpPr>
        <xdr:spPr>
          <a:xfrm>
            <a:off x="8453950" y="118110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82F55CC5-FF2E-4DF3-91E0-CCC52F6B3EDF}" type="TxLink">
              <a:rPr kumimoji="1" lang="ja-JP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39">
        <xdr:nvSpPr>
          <xdr:cNvPr id="58" name="テキスト ボックス 57"/>
          <xdr:cNvSpPr txBox="1"/>
        </xdr:nvSpPr>
        <xdr:spPr>
          <a:xfrm>
            <a:off x="8453950" y="119538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56855F57-D3DD-41E0-89CD-465043A74AC7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40">
        <xdr:nvSpPr>
          <xdr:cNvPr id="59" name="テキスト ボックス 58"/>
          <xdr:cNvSpPr txBox="1"/>
        </xdr:nvSpPr>
        <xdr:spPr>
          <a:xfrm>
            <a:off x="8453950" y="121158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088F7F0E-1E42-4962-B1ED-CEC7306921C5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41">
        <xdr:nvSpPr>
          <xdr:cNvPr id="60" name="テキスト ボックス 59"/>
          <xdr:cNvSpPr txBox="1"/>
        </xdr:nvSpPr>
        <xdr:spPr>
          <a:xfrm>
            <a:off x="8453950" y="122586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47910685-33F1-451F-B24B-9D6893608AED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〇</a:t>
            </a:fld>
            <a:endParaRPr kumimoji="1" lang="ja-JP" altLang="en-US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1948375</xdr:colOff>
      <xdr:row>0</xdr:row>
      <xdr:rowOff>0</xdr:rowOff>
    </xdr:from>
    <xdr:ext cx="432875" cy="295275"/>
    <xdr:sp macro="" textlink="#REF!">
      <xdr:nvSpPr>
        <xdr:cNvPr id="2" name="テキスト ボックス 1"/>
        <xdr:cNvSpPr txBox="1"/>
      </xdr:nvSpPr>
      <xdr:spPr>
        <a:xfrm>
          <a:off x="8511100" y="0"/>
          <a:ext cx="43287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>
          <a:spAutoFit/>
        </a:bodyPr>
        <a:lstStyle/>
        <a:p>
          <a:fld id="{9B94353B-C5D7-4020-AE24-C617710DC827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oneCellAnchor>
  <xdr:oneCellAnchor>
    <xdr:from>
      <xdr:col>7</xdr:col>
      <xdr:colOff>1948375</xdr:colOff>
      <xdr:row>0</xdr:row>
      <xdr:rowOff>0</xdr:rowOff>
    </xdr:from>
    <xdr:ext cx="432875" cy="295275"/>
    <xdr:sp macro="" textlink="#REF!">
      <xdr:nvSpPr>
        <xdr:cNvPr id="3" name="テキスト ボックス 2"/>
        <xdr:cNvSpPr txBox="1"/>
      </xdr:nvSpPr>
      <xdr:spPr>
        <a:xfrm>
          <a:off x="8511100" y="0"/>
          <a:ext cx="43287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>
          <a:spAutoFit/>
        </a:bodyPr>
        <a:lstStyle/>
        <a:p>
          <a:fld id="{D564CC19-A74D-4DAF-A5AF-345B1BBC1CD2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oneCellAnchor>
  <xdr:oneCellAnchor>
    <xdr:from>
      <xdr:col>7</xdr:col>
      <xdr:colOff>1948375</xdr:colOff>
      <xdr:row>0</xdr:row>
      <xdr:rowOff>0</xdr:rowOff>
    </xdr:from>
    <xdr:ext cx="432875" cy="295275"/>
    <xdr:sp macro="" textlink="#REF!">
      <xdr:nvSpPr>
        <xdr:cNvPr id="4" name="テキスト ボックス 3"/>
        <xdr:cNvSpPr txBox="1"/>
      </xdr:nvSpPr>
      <xdr:spPr>
        <a:xfrm>
          <a:off x="8511100" y="0"/>
          <a:ext cx="43287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>
          <a:spAutoFit/>
        </a:bodyPr>
        <a:lstStyle/>
        <a:p>
          <a:fld id="{913E845F-ED6C-4440-87D1-7F957F40FBAC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oneCellAnchor>
  <xdr:oneCellAnchor>
    <xdr:from>
      <xdr:col>7</xdr:col>
      <xdr:colOff>1948375</xdr:colOff>
      <xdr:row>0</xdr:row>
      <xdr:rowOff>0</xdr:rowOff>
    </xdr:from>
    <xdr:ext cx="432875" cy="295275"/>
    <xdr:sp macro="" textlink="#REF!">
      <xdr:nvSpPr>
        <xdr:cNvPr id="5" name="テキスト ボックス 4"/>
        <xdr:cNvSpPr txBox="1"/>
      </xdr:nvSpPr>
      <xdr:spPr>
        <a:xfrm>
          <a:off x="8511100" y="0"/>
          <a:ext cx="43287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>
          <a:spAutoFit/>
        </a:bodyPr>
        <a:lstStyle/>
        <a:p>
          <a:fld id="{7DCA37FE-4F73-48EF-8289-A7AA9E0AA94B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oneCellAnchor>
  <xdr:oneCellAnchor>
    <xdr:from>
      <xdr:col>7</xdr:col>
      <xdr:colOff>1891225</xdr:colOff>
      <xdr:row>0</xdr:row>
      <xdr:rowOff>0</xdr:rowOff>
    </xdr:from>
    <xdr:ext cx="432875" cy="266700"/>
    <xdr:sp macro="" textlink="#REF!">
      <xdr:nvSpPr>
        <xdr:cNvPr id="6" name="テキスト ボックス 5"/>
        <xdr:cNvSpPr txBox="1"/>
      </xdr:nvSpPr>
      <xdr:spPr>
        <a:xfrm>
          <a:off x="8453950" y="0"/>
          <a:ext cx="4328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fld id="{263B7FAB-0338-4A35-A024-2A015A81FF68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 algn="ctr"/>
            <a:t> </a:t>
          </a:fld>
          <a:endParaRPr kumimoji="1" lang="ja-JP" altLang="en-US" sz="1100"/>
        </a:p>
      </xdr:txBody>
    </xdr:sp>
    <xdr:clientData/>
  </xdr:oneCellAnchor>
  <xdr:oneCellAnchor>
    <xdr:from>
      <xdr:col>7</xdr:col>
      <xdr:colOff>1891225</xdr:colOff>
      <xdr:row>0</xdr:row>
      <xdr:rowOff>0</xdr:rowOff>
    </xdr:from>
    <xdr:ext cx="432875" cy="266700"/>
    <xdr:sp macro="" textlink="#REF!">
      <xdr:nvSpPr>
        <xdr:cNvPr id="7" name="テキスト ボックス 6"/>
        <xdr:cNvSpPr txBox="1"/>
      </xdr:nvSpPr>
      <xdr:spPr>
        <a:xfrm>
          <a:off x="8453950" y="0"/>
          <a:ext cx="4328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>
          <a:spAutoFit/>
        </a:bodyPr>
        <a:lstStyle/>
        <a:p>
          <a:pPr algn="ctr"/>
          <a:fld id="{AF6BFF92-979B-4A6B-9BDE-FFA24D885B6F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 algn="ctr"/>
            <a:t> </a:t>
          </a:fld>
          <a:endParaRPr kumimoji="1" lang="ja-JP" altLang="en-US" sz="1100"/>
        </a:p>
      </xdr:txBody>
    </xdr:sp>
    <xdr:clientData/>
  </xdr:oneCellAnchor>
  <xdr:twoCellAnchor>
    <xdr:from>
      <xdr:col>7</xdr:col>
      <xdr:colOff>1891225</xdr:colOff>
      <xdr:row>0</xdr:row>
      <xdr:rowOff>0</xdr:rowOff>
    </xdr:from>
    <xdr:to>
      <xdr:col>7</xdr:col>
      <xdr:colOff>2324100</xdr:colOff>
      <xdr:row>0</xdr:row>
      <xdr:rowOff>28575</xdr:rowOff>
    </xdr:to>
    <xdr:grpSp>
      <xdr:nvGrpSpPr>
        <xdr:cNvPr id="56" name="グループ化 55"/>
        <xdr:cNvGrpSpPr/>
      </xdr:nvGrpSpPr>
      <xdr:grpSpPr>
        <a:xfrm>
          <a:off x="8453950" y="0"/>
          <a:ext cx="432875" cy="28575"/>
          <a:chOff x="8453950" y="11811000"/>
          <a:chExt cx="432875" cy="714375"/>
        </a:xfrm>
      </xdr:grpSpPr>
      <xdr:sp macro="" textlink="#REF!">
        <xdr:nvSpPr>
          <xdr:cNvPr id="57" name="テキスト ボックス 56"/>
          <xdr:cNvSpPr txBox="1"/>
        </xdr:nvSpPr>
        <xdr:spPr>
          <a:xfrm>
            <a:off x="8453950" y="118110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82F55CC5-FF2E-4DF3-91E0-CCC52F6B3EDF}" type="TxLink">
              <a:rPr kumimoji="1" lang="ja-JP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#REF!">
        <xdr:nvSpPr>
          <xdr:cNvPr id="58" name="テキスト ボックス 57"/>
          <xdr:cNvSpPr txBox="1"/>
        </xdr:nvSpPr>
        <xdr:spPr>
          <a:xfrm>
            <a:off x="8453950" y="119538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56855F57-D3DD-41E0-89CD-465043A74AC7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#REF!">
        <xdr:nvSpPr>
          <xdr:cNvPr id="59" name="テキスト ボックス 58"/>
          <xdr:cNvSpPr txBox="1"/>
        </xdr:nvSpPr>
        <xdr:spPr>
          <a:xfrm>
            <a:off x="8453950" y="121158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088F7F0E-1E42-4962-B1ED-CEC7306921C5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#REF!">
        <xdr:nvSpPr>
          <xdr:cNvPr id="60" name="テキスト ボックス 59"/>
          <xdr:cNvSpPr txBox="1"/>
        </xdr:nvSpPr>
        <xdr:spPr>
          <a:xfrm>
            <a:off x="8453950" y="122586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47910685-33F1-451F-B24B-9D6893608AED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</xdr:grpSp>
    <xdr:clientData/>
  </xdr:twoCellAnchor>
  <xdr:twoCellAnchor>
    <xdr:from>
      <xdr:col>7</xdr:col>
      <xdr:colOff>1891225</xdr:colOff>
      <xdr:row>4</xdr:row>
      <xdr:rowOff>76200</xdr:rowOff>
    </xdr:from>
    <xdr:to>
      <xdr:col>7</xdr:col>
      <xdr:colOff>2324100</xdr:colOff>
      <xdr:row>9</xdr:row>
      <xdr:rowOff>28575</xdr:rowOff>
    </xdr:to>
    <xdr:grpSp>
      <xdr:nvGrpSpPr>
        <xdr:cNvPr id="61" name="グループ化 60"/>
        <xdr:cNvGrpSpPr/>
      </xdr:nvGrpSpPr>
      <xdr:grpSpPr>
        <a:xfrm>
          <a:off x="8453950" y="685800"/>
          <a:ext cx="432875" cy="714375"/>
          <a:chOff x="8453950" y="13182600"/>
          <a:chExt cx="432875" cy="714375"/>
        </a:xfrm>
      </xdr:grpSpPr>
      <xdr:sp macro="" textlink="$K$6">
        <xdr:nvSpPr>
          <xdr:cNvPr id="62" name="テキスト ボックス 61"/>
          <xdr:cNvSpPr txBox="1"/>
        </xdr:nvSpPr>
        <xdr:spPr>
          <a:xfrm>
            <a:off x="8453950" y="131826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FC44D87F-E7F2-4089-8DF9-00468348D4FE}" type="TxLink">
              <a:rPr kumimoji="1" lang="ja-JP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7">
        <xdr:nvSpPr>
          <xdr:cNvPr id="63" name="テキスト ボックス 62"/>
          <xdr:cNvSpPr txBox="1"/>
        </xdr:nvSpPr>
        <xdr:spPr>
          <a:xfrm>
            <a:off x="8453950" y="133254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B2B52421-E56F-4DBF-880E-E0EBD02B469F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8">
        <xdr:nvSpPr>
          <xdr:cNvPr id="64" name="テキスト ボックス 63"/>
          <xdr:cNvSpPr txBox="1"/>
        </xdr:nvSpPr>
        <xdr:spPr>
          <a:xfrm>
            <a:off x="8453950" y="134874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F5A637E5-171B-45BC-A7EA-F6FCC4DA293F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9">
        <xdr:nvSpPr>
          <xdr:cNvPr id="65" name="テキスト ボックス 64"/>
          <xdr:cNvSpPr txBox="1"/>
        </xdr:nvSpPr>
        <xdr:spPr>
          <a:xfrm>
            <a:off x="8453950" y="136302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84144575-0235-4E4D-A744-C1EEFE278414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〇</a:t>
            </a:fld>
            <a:endParaRPr kumimoji="1" lang="ja-JP" altLang="en-US" sz="1100"/>
          </a:p>
        </xdr:txBody>
      </xdr:sp>
    </xdr:grpSp>
    <xdr:clientData/>
  </xdr:twoCellAnchor>
  <xdr:twoCellAnchor>
    <xdr:from>
      <xdr:col>7</xdr:col>
      <xdr:colOff>1891225</xdr:colOff>
      <xdr:row>11</xdr:row>
      <xdr:rowOff>76200</xdr:rowOff>
    </xdr:from>
    <xdr:to>
      <xdr:col>7</xdr:col>
      <xdr:colOff>2324100</xdr:colOff>
      <xdr:row>16</xdr:row>
      <xdr:rowOff>28575</xdr:rowOff>
    </xdr:to>
    <xdr:grpSp>
      <xdr:nvGrpSpPr>
        <xdr:cNvPr id="117" name="グループ化 116"/>
        <xdr:cNvGrpSpPr/>
      </xdr:nvGrpSpPr>
      <xdr:grpSpPr>
        <a:xfrm>
          <a:off x="8453950" y="1752600"/>
          <a:ext cx="432875" cy="714375"/>
          <a:chOff x="8644450" y="1752600"/>
          <a:chExt cx="432875" cy="714375"/>
        </a:xfrm>
      </xdr:grpSpPr>
      <xdr:sp macro="" textlink="$K$13">
        <xdr:nvSpPr>
          <xdr:cNvPr id="67" name="テキスト ボックス 66"/>
          <xdr:cNvSpPr txBox="1"/>
        </xdr:nvSpPr>
        <xdr:spPr>
          <a:xfrm>
            <a:off x="8644450" y="17526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14376BD0-C31E-42DA-B590-30100AFD5434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14">
        <xdr:nvSpPr>
          <xdr:cNvPr id="68" name="テキスト ボックス 67"/>
          <xdr:cNvSpPr txBox="1"/>
        </xdr:nvSpPr>
        <xdr:spPr>
          <a:xfrm>
            <a:off x="8644450" y="18954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D07A38F2-031A-4B2B-9686-42A29265DC51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15">
        <xdr:nvSpPr>
          <xdr:cNvPr id="69" name="テキスト ボックス 68"/>
          <xdr:cNvSpPr txBox="1"/>
        </xdr:nvSpPr>
        <xdr:spPr>
          <a:xfrm>
            <a:off x="8644450" y="20574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3CBB7CB2-841C-4678-AC99-38935ACD5FD3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16">
        <xdr:nvSpPr>
          <xdr:cNvPr id="70" name="テキスト ボックス 69"/>
          <xdr:cNvSpPr txBox="1"/>
        </xdr:nvSpPr>
        <xdr:spPr>
          <a:xfrm>
            <a:off x="8644450" y="22002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AA7AACE1-309D-4008-B2C7-A6380066B303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〇</a:t>
            </a:fld>
            <a:endParaRPr kumimoji="1" lang="ja-JP" altLang="en-US" sz="1100"/>
          </a:p>
        </xdr:txBody>
      </xdr:sp>
    </xdr:grpSp>
    <xdr:clientData/>
  </xdr:twoCellAnchor>
  <xdr:twoCellAnchor>
    <xdr:from>
      <xdr:col>7</xdr:col>
      <xdr:colOff>1891225</xdr:colOff>
      <xdr:row>17</xdr:row>
      <xdr:rowOff>76200</xdr:rowOff>
    </xdr:from>
    <xdr:to>
      <xdr:col>7</xdr:col>
      <xdr:colOff>2324100</xdr:colOff>
      <xdr:row>22</xdr:row>
      <xdr:rowOff>28575</xdr:rowOff>
    </xdr:to>
    <xdr:grpSp>
      <xdr:nvGrpSpPr>
        <xdr:cNvPr id="71" name="グループ化 70"/>
        <xdr:cNvGrpSpPr/>
      </xdr:nvGrpSpPr>
      <xdr:grpSpPr>
        <a:xfrm>
          <a:off x="8453950" y="2667000"/>
          <a:ext cx="432875" cy="714375"/>
          <a:chOff x="8453950" y="15163800"/>
          <a:chExt cx="432875" cy="714375"/>
        </a:xfrm>
      </xdr:grpSpPr>
      <xdr:sp macro="" textlink="$K$19">
        <xdr:nvSpPr>
          <xdr:cNvPr id="72" name="テキスト ボックス 71"/>
          <xdr:cNvSpPr txBox="1"/>
        </xdr:nvSpPr>
        <xdr:spPr>
          <a:xfrm>
            <a:off x="8453950" y="151638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F3D82389-3DFA-43E2-A982-791F54CFADA3}" type="TxLink">
              <a:rPr kumimoji="1" lang="ja-JP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20">
        <xdr:nvSpPr>
          <xdr:cNvPr id="73" name="テキスト ボックス 72"/>
          <xdr:cNvSpPr txBox="1"/>
        </xdr:nvSpPr>
        <xdr:spPr>
          <a:xfrm>
            <a:off x="8453950" y="153066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385BDBC1-68E1-40F4-BBE1-A7909C147811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21">
        <xdr:nvSpPr>
          <xdr:cNvPr id="74" name="テキスト ボックス 73"/>
          <xdr:cNvSpPr txBox="1"/>
        </xdr:nvSpPr>
        <xdr:spPr>
          <a:xfrm>
            <a:off x="8453950" y="154686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83F07541-7E33-47DE-9FB9-F42A8402A94C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22">
        <xdr:nvSpPr>
          <xdr:cNvPr id="75" name="テキスト ボックス 74"/>
          <xdr:cNvSpPr txBox="1"/>
        </xdr:nvSpPr>
        <xdr:spPr>
          <a:xfrm>
            <a:off x="8453950" y="156114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2539E4A3-CBB8-46BF-AD70-F29331481771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〇</a:t>
            </a:fld>
            <a:endParaRPr kumimoji="1" lang="ja-JP" altLang="en-US" sz="1100"/>
          </a:p>
        </xdr:txBody>
      </xdr:sp>
    </xdr:grpSp>
    <xdr:clientData/>
  </xdr:twoCellAnchor>
  <xdr:twoCellAnchor>
    <xdr:from>
      <xdr:col>7</xdr:col>
      <xdr:colOff>1891225</xdr:colOff>
      <xdr:row>22</xdr:row>
      <xdr:rowOff>76200</xdr:rowOff>
    </xdr:from>
    <xdr:to>
      <xdr:col>7</xdr:col>
      <xdr:colOff>2324100</xdr:colOff>
      <xdr:row>27</xdr:row>
      <xdr:rowOff>28575</xdr:rowOff>
    </xdr:to>
    <xdr:grpSp>
      <xdr:nvGrpSpPr>
        <xdr:cNvPr id="116" name="グループ化 115"/>
        <xdr:cNvGrpSpPr/>
      </xdr:nvGrpSpPr>
      <xdr:grpSpPr>
        <a:xfrm>
          <a:off x="8453950" y="3429000"/>
          <a:ext cx="432875" cy="714375"/>
          <a:chOff x="8644450" y="3429000"/>
          <a:chExt cx="432875" cy="714375"/>
        </a:xfrm>
      </xdr:grpSpPr>
      <xdr:sp macro="" textlink="$K$24">
        <xdr:nvSpPr>
          <xdr:cNvPr id="77" name="テキスト ボックス 76"/>
          <xdr:cNvSpPr txBox="1"/>
        </xdr:nvSpPr>
        <xdr:spPr>
          <a:xfrm>
            <a:off x="8644450" y="34290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1E7A7C4C-87A4-410C-AC2B-D14CD2D5FB24}" type="TxLink">
              <a:rPr kumimoji="1" lang="ja-JP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25">
        <xdr:nvSpPr>
          <xdr:cNvPr id="78" name="テキスト ボックス 77"/>
          <xdr:cNvSpPr txBox="1"/>
        </xdr:nvSpPr>
        <xdr:spPr>
          <a:xfrm>
            <a:off x="8644450" y="35718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9269B128-9F0F-4D23-AD77-5E043F98DA7C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26">
        <xdr:nvSpPr>
          <xdr:cNvPr id="79" name="テキスト ボックス 78"/>
          <xdr:cNvSpPr txBox="1"/>
        </xdr:nvSpPr>
        <xdr:spPr>
          <a:xfrm>
            <a:off x="8644450" y="37338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039ACF2C-62CC-4A2C-BFDD-057F51EEE656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32">
        <xdr:nvSpPr>
          <xdr:cNvPr id="80" name="テキスト ボックス 79"/>
          <xdr:cNvSpPr txBox="1"/>
        </xdr:nvSpPr>
        <xdr:spPr>
          <a:xfrm>
            <a:off x="8644450" y="38766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BCE4B987-6CD7-4492-BF2A-3B9D28214A99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〇</a:t>
            </a:fld>
            <a:endParaRPr kumimoji="1" lang="ja-JP" altLang="en-US" sz="1100"/>
          </a:p>
        </xdr:txBody>
      </xdr:sp>
    </xdr:grpSp>
    <xdr:clientData/>
  </xdr:twoCellAnchor>
  <xdr:twoCellAnchor>
    <xdr:from>
      <xdr:col>7</xdr:col>
      <xdr:colOff>1891225</xdr:colOff>
      <xdr:row>27</xdr:row>
      <xdr:rowOff>76200</xdr:rowOff>
    </xdr:from>
    <xdr:to>
      <xdr:col>7</xdr:col>
      <xdr:colOff>2324100</xdr:colOff>
      <xdr:row>32</xdr:row>
      <xdr:rowOff>28575</xdr:rowOff>
    </xdr:to>
    <xdr:grpSp>
      <xdr:nvGrpSpPr>
        <xdr:cNvPr id="81" name="グループ化 80"/>
        <xdr:cNvGrpSpPr/>
      </xdr:nvGrpSpPr>
      <xdr:grpSpPr>
        <a:xfrm>
          <a:off x="8453950" y="4191000"/>
          <a:ext cx="432875" cy="714375"/>
          <a:chOff x="8453950" y="16687800"/>
          <a:chExt cx="432875" cy="714375"/>
        </a:xfrm>
      </xdr:grpSpPr>
      <xdr:sp macro="" textlink="$K$29">
        <xdr:nvSpPr>
          <xdr:cNvPr id="82" name="テキスト ボックス 81"/>
          <xdr:cNvSpPr txBox="1"/>
        </xdr:nvSpPr>
        <xdr:spPr>
          <a:xfrm>
            <a:off x="8453950" y="166878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9FC4FB69-B46D-43F6-AAC0-9243AD4F8086}" type="TxLink">
              <a:rPr kumimoji="1" lang="ja-JP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30">
        <xdr:nvSpPr>
          <xdr:cNvPr id="83" name="テキスト ボックス 82"/>
          <xdr:cNvSpPr txBox="1"/>
        </xdr:nvSpPr>
        <xdr:spPr>
          <a:xfrm>
            <a:off x="8453950" y="168306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DABE3AF0-0C42-4E93-A676-38E20B665340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31">
        <xdr:nvSpPr>
          <xdr:cNvPr id="84" name="テキスト ボックス 83"/>
          <xdr:cNvSpPr txBox="1"/>
        </xdr:nvSpPr>
        <xdr:spPr>
          <a:xfrm>
            <a:off x="8453950" y="169926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EF7463D0-A6A2-4848-95A1-869844DE708A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32">
        <xdr:nvSpPr>
          <xdr:cNvPr id="85" name="テキスト ボックス 84"/>
          <xdr:cNvSpPr txBox="1"/>
        </xdr:nvSpPr>
        <xdr:spPr>
          <a:xfrm>
            <a:off x="8453950" y="171354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9474AE34-9835-45C1-8AE6-D77888FC5EA8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〇</a:t>
            </a:fld>
            <a:endParaRPr kumimoji="1" lang="ja-JP" altLang="en-US" sz="1100"/>
          </a:p>
        </xdr:txBody>
      </xdr:sp>
    </xdr:grpSp>
    <xdr:clientData/>
  </xdr:twoCellAnchor>
  <xdr:twoCellAnchor>
    <xdr:from>
      <xdr:col>7</xdr:col>
      <xdr:colOff>1891225</xdr:colOff>
      <xdr:row>32</xdr:row>
      <xdr:rowOff>85725</xdr:rowOff>
    </xdr:from>
    <xdr:to>
      <xdr:col>7</xdr:col>
      <xdr:colOff>2324100</xdr:colOff>
      <xdr:row>37</xdr:row>
      <xdr:rowOff>38100</xdr:rowOff>
    </xdr:to>
    <xdr:grpSp>
      <xdr:nvGrpSpPr>
        <xdr:cNvPr id="115" name="グループ化 114"/>
        <xdr:cNvGrpSpPr/>
      </xdr:nvGrpSpPr>
      <xdr:grpSpPr>
        <a:xfrm>
          <a:off x="8453950" y="4962525"/>
          <a:ext cx="432875" cy="714375"/>
          <a:chOff x="8644450" y="4962525"/>
          <a:chExt cx="432875" cy="714375"/>
        </a:xfrm>
      </xdr:grpSpPr>
      <xdr:sp macro="" textlink="$K$34">
        <xdr:nvSpPr>
          <xdr:cNvPr id="87" name="テキスト ボックス 86"/>
          <xdr:cNvSpPr txBox="1"/>
        </xdr:nvSpPr>
        <xdr:spPr>
          <a:xfrm>
            <a:off x="8644450" y="496252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932ED3ED-CB85-4672-9763-124B7351F3E5}" type="TxLink">
              <a:rPr kumimoji="1" lang="ja-JP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35">
        <xdr:nvSpPr>
          <xdr:cNvPr id="88" name="テキスト ボックス 87"/>
          <xdr:cNvSpPr txBox="1"/>
        </xdr:nvSpPr>
        <xdr:spPr>
          <a:xfrm>
            <a:off x="8644450" y="51054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08AA1690-4570-4E05-9103-F466338D37DB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36">
        <xdr:nvSpPr>
          <xdr:cNvPr id="89" name="テキスト ボックス 88"/>
          <xdr:cNvSpPr txBox="1"/>
        </xdr:nvSpPr>
        <xdr:spPr>
          <a:xfrm>
            <a:off x="8644450" y="526732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A946E7F8-54D2-4F1B-9D03-FA3677450499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37">
        <xdr:nvSpPr>
          <xdr:cNvPr id="90" name="テキスト ボックス 89"/>
          <xdr:cNvSpPr txBox="1"/>
        </xdr:nvSpPr>
        <xdr:spPr>
          <a:xfrm>
            <a:off x="8644450" y="54102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E3248EB3-F7F4-467D-8DD1-CFFAE87B0F88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〇</a:t>
            </a:fld>
            <a:endParaRPr kumimoji="1" lang="ja-JP" altLang="en-US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1891225</xdr:colOff>
      <xdr:row>4</xdr:row>
      <xdr:rowOff>76200</xdr:rowOff>
    </xdr:from>
    <xdr:to>
      <xdr:col>7</xdr:col>
      <xdr:colOff>2324100</xdr:colOff>
      <xdr:row>9</xdr:row>
      <xdr:rowOff>28575</xdr:rowOff>
    </xdr:to>
    <xdr:grpSp>
      <xdr:nvGrpSpPr>
        <xdr:cNvPr id="91" name="グループ化 90"/>
        <xdr:cNvGrpSpPr/>
      </xdr:nvGrpSpPr>
      <xdr:grpSpPr>
        <a:xfrm>
          <a:off x="8453950" y="685800"/>
          <a:ext cx="432875" cy="714375"/>
          <a:chOff x="8453950" y="19431000"/>
          <a:chExt cx="432875" cy="714375"/>
        </a:xfrm>
      </xdr:grpSpPr>
      <xdr:sp macro="" textlink="$K$6">
        <xdr:nvSpPr>
          <xdr:cNvPr id="92" name="テキスト ボックス 91"/>
          <xdr:cNvSpPr txBox="1"/>
        </xdr:nvSpPr>
        <xdr:spPr>
          <a:xfrm>
            <a:off x="8453950" y="194310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08AB42AC-25C9-44DD-A880-B373E7493AF3}" type="TxLink">
              <a:rPr kumimoji="1" lang="ja-JP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7">
        <xdr:nvSpPr>
          <xdr:cNvPr id="93" name="テキスト ボックス 92"/>
          <xdr:cNvSpPr txBox="1"/>
        </xdr:nvSpPr>
        <xdr:spPr>
          <a:xfrm>
            <a:off x="8453950" y="195738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E22F3A66-0C10-40DE-8DAA-B09EAC36398E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8">
        <xdr:nvSpPr>
          <xdr:cNvPr id="94" name="テキスト ボックス 93"/>
          <xdr:cNvSpPr txBox="1"/>
        </xdr:nvSpPr>
        <xdr:spPr>
          <a:xfrm>
            <a:off x="8453950" y="197358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A0EDA084-E79D-4180-BD82-80DEEF30098B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9">
        <xdr:nvSpPr>
          <xdr:cNvPr id="95" name="テキスト ボックス 94"/>
          <xdr:cNvSpPr txBox="1"/>
        </xdr:nvSpPr>
        <xdr:spPr>
          <a:xfrm>
            <a:off x="8453950" y="198786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2962F502-659B-4297-BD38-429E247C9ACB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〇</a:t>
            </a:fld>
            <a:endParaRPr kumimoji="1" lang="ja-JP" altLang="en-US" sz="1100"/>
          </a:p>
        </xdr:txBody>
      </xdr:sp>
    </xdr:grpSp>
    <xdr:clientData/>
  </xdr:twoCellAnchor>
  <xdr:twoCellAnchor>
    <xdr:from>
      <xdr:col>7</xdr:col>
      <xdr:colOff>1891225</xdr:colOff>
      <xdr:row>10</xdr:row>
      <xdr:rowOff>76200</xdr:rowOff>
    </xdr:from>
    <xdr:to>
      <xdr:col>7</xdr:col>
      <xdr:colOff>2324100</xdr:colOff>
      <xdr:row>15</xdr:row>
      <xdr:rowOff>28575</xdr:rowOff>
    </xdr:to>
    <xdr:grpSp>
      <xdr:nvGrpSpPr>
        <xdr:cNvPr id="96" name="グループ化 95"/>
        <xdr:cNvGrpSpPr/>
      </xdr:nvGrpSpPr>
      <xdr:grpSpPr>
        <a:xfrm>
          <a:off x="8453950" y="1600200"/>
          <a:ext cx="432875" cy="714375"/>
          <a:chOff x="8453950" y="20345400"/>
          <a:chExt cx="432875" cy="714375"/>
        </a:xfrm>
      </xdr:grpSpPr>
      <xdr:sp macro="" textlink="$K$12">
        <xdr:nvSpPr>
          <xdr:cNvPr id="97" name="テキスト ボックス 96"/>
          <xdr:cNvSpPr txBox="1"/>
        </xdr:nvSpPr>
        <xdr:spPr>
          <a:xfrm>
            <a:off x="8453950" y="203454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FF87C7A8-8F53-460B-AEF7-778368477E6C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13">
        <xdr:nvSpPr>
          <xdr:cNvPr id="98" name="テキスト ボックス 97"/>
          <xdr:cNvSpPr txBox="1"/>
        </xdr:nvSpPr>
        <xdr:spPr>
          <a:xfrm>
            <a:off x="8453950" y="204882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9E8BB4E8-2D8A-44B2-8128-92D1F9C1A74D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14">
        <xdr:nvSpPr>
          <xdr:cNvPr id="99" name="テキスト ボックス 98"/>
          <xdr:cNvSpPr txBox="1"/>
        </xdr:nvSpPr>
        <xdr:spPr>
          <a:xfrm>
            <a:off x="8453950" y="206502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D4D59E41-39D3-41C5-91AA-ACEC25552BE9}" type="TxLink">
              <a:rPr kumimoji="1" lang="ja-JP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15">
        <xdr:nvSpPr>
          <xdr:cNvPr id="100" name="テキスト ボックス 99"/>
          <xdr:cNvSpPr txBox="1"/>
        </xdr:nvSpPr>
        <xdr:spPr>
          <a:xfrm>
            <a:off x="8453950" y="207930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3D8C2906-6DF1-4775-8FA2-4DBDB1EA7CD9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〇</a:t>
            </a:fld>
            <a:endParaRPr kumimoji="1" lang="ja-JP" altLang="en-US" sz="1100"/>
          </a:p>
        </xdr:txBody>
      </xdr:sp>
    </xdr:grpSp>
    <xdr:clientData/>
  </xdr:twoCellAnchor>
  <xdr:twoCellAnchor>
    <xdr:from>
      <xdr:col>7</xdr:col>
      <xdr:colOff>1891225</xdr:colOff>
      <xdr:row>18</xdr:row>
      <xdr:rowOff>76200</xdr:rowOff>
    </xdr:from>
    <xdr:to>
      <xdr:col>7</xdr:col>
      <xdr:colOff>2324100</xdr:colOff>
      <xdr:row>23</xdr:row>
      <xdr:rowOff>28575</xdr:rowOff>
    </xdr:to>
    <xdr:grpSp>
      <xdr:nvGrpSpPr>
        <xdr:cNvPr id="101" name="グループ化 100"/>
        <xdr:cNvGrpSpPr/>
      </xdr:nvGrpSpPr>
      <xdr:grpSpPr>
        <a:xfrm>
          <a:off x="8453950" y="2819400"/>
          <a:ext cx="432875" cy="714375"/>
          <a:chOff x="8453950" y="21564600"/>
          <a:chExt cx="432875" cy="714375"/>
        </a:xfrm>
      </xdr:grpSpPr>
      <xdr:sp macro="" textlink="$K$20">
        <xdr:nvSpPr>
          <xdr:cNvPr id="102" name="テキスト ボックス 101"/>
          <xdr:cNvSpPr txBox="1"/>
        </xdr:nvSpPr>
        <xdr:spPr>
          <a:xfrm>
            <a:off x="8453950" y="215646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CA6621B6-60C5-4575-B099-933ED8CB163B}" type="TxLink">
              <a:rPr kumimoji="1" lang="ja-JP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21">
        <xdr:nvSpPr>
          <xdr:cNvPr id="103" name="テキスト ボックス 102"/>
          <xdr:cNvSpPr txBox="1"/>
        </xdr:nvSpPr>
        <xdr:spPr>
          <a:xfrm>
            <a:off x="8453950" y="217074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1B6FF521-00AA-492A-986D-0AC0D2178CA7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22">
        <xdr:nvSpPr>
          <xdr:cNvPr id="104" name="テキスト ボックス 103"/>
          <xdr:cNvSpPr txBox="1"/>
        </xdr:nvSpPr>
        <xdr:spPr>
          <a:xfrm>
            <a:off x="8453950" y="218694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8F06FF9A-3A9A-4793-BDCE-1AF9A076A727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23">
        <xdr:nvSpPr>
          <xdr:cNvPr id="105" name="テキスト ボックス 104"/>
          <xdr:cNvSpPr txBox="1"/>
        </xdr:nvSpPr>
        <xdr:spPr>
          <a:xfrm>
            <a:off x="8453950" y="220122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D66D7312-69A7-4A0D-BA56-5D3765BC0F71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〇</a:t>
            </a:fld>
            <a:endParaRPr kumimoji="1" lang="ja-JP" altLang="en-US" sz="1100"/>
          </a:p>
        </xdr:txBody>
      </xdr:sp>
    </xdr:grpSp>
    <xdr:clientData/>
  </xdr:twoCellAnchor>
  <xdr:twoCellAnchor>
    <xdr:from>
      <xdr:col>7</xdr:col>
      <xdr:colOff>1891225</xdr:colOff>
      <xdr:row>27</xdr:row>
      <xdr:rowOff>76200</xdr:rowOff>
    </xdr:from>
    <xdr:to>
      <xdr:col>7</xdr:col>
      <xdr:colOff>2324100</xdr:colOff>
      <xdr:row>32</xdr:row>
      <xdr:rowOff>28575</xdr:rowOff>
    </xdr:to>
    <xdr:grpSp>
      <xdr:nvGrpSpPr>
        <xdr:cNvPr id="115" name="グループ化 114"/>
        <xdr:cNvGrpSpPr/>
      </xdr:nvGrpSpPr>
      <xdr:grpSpPr>
        <a:xfrm>
          <a:off x="8453950" y="4191000"/>
          <a:ext cx="432875" cy="714375"/>
          <a:chOff x="8644450" y="4191000"/>
          <a:chExt cx="432875" cy="714375"/>
        </a:xfrm>
      </xdr:grpSpPr>
      <xdr:sp macro="" textlink="$K$29">
        <xdr:nvSpPr>
          <xdr:cNvPr id="107" name="テキスト ボックス 106"/>
          <xdr:cNvSpPr txBox="1"/>
        </xdr:nvSpPr>
        <xdr:spPr>
          <a:xfrm>
            <a:off x="8644450" y="41910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A034592B-CD00-4779-828B-1082712FAAED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30">
        <xdr:nvSpPr>
          <xdr:cNvPr id="108" name="テキスト ボックス 107"/>
          <xdr:cNvSpPr txBox="1"/>
        </xdr:nvSpPr>
        <xdr:spPr>
          <a:xfrm>
            <a:off x="8644450" y="43338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3D6F79E6-4164-4354-9A90-F61517236BF1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31">
        <xdr:nvSpPr>
          <xdr:cNvPr id="109" name="テキスト ボックス 108"/>
          <xdr:cNvSpPr txBox="1"/>
        </xdr:nvSpPr>
        <xdr:spPr>
          <a:xfrm>
            <a:off x="8644450" y="44958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0DCD357B-E39D-4817-B7AB-C7BBB01B6819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 </a:t>
            </a:fld>
            <a:endParaRPr kumimoji="1" lang="ja-JP" altLang="en-US" sz="1100"/>
          </a:p>
        </xdr:txBody>
      </xdr:sp>
      <xdr:sp macro="" textlink="$K$32">
        <xdr:nvSpPr>
          <xdr:cNvPr id="110" name="テキスト ボックス 109"/>
          <xdr:cNvSpPr txBox="1"/>
        </xdr:nvSpPr>
        <xdr:spPr>
          <a:xfrm>
            <a:off x="8644450" y="46386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D5A12205-4CD1-4BEB-9655-1EF97B5E95A0}" type="TxLink">
              <a:rPr kumimoji="1" lang="en-US" altLang="en-US" sz="1100" b="0" i="0" u="none" strike="noStrike">
                <a:solidFill>
                  <a:srgbClr val="000000"/>
                </a:solidFill>
                <a:latin typeface="游ゴシック"/>
                <a:ea typeface="游ゴシック"/>
              </a:rPr>
              <a:pPr algn="ctr"/>
              <a:t>〇</a:t>
            </a:fld>
            <a:endParaRPr kumimoji="1" lang="ja-JP" altLang="en-US" sz="1100"/>
          </a:p>
        </xdr:txBody>
      </xdr:sp>
    </xdr:grpSp>
    <xdr:clientData/>
  </xdr:twoCellAnchor>
  <xdr:twoCellAnchor>
    <xdr:from>
      <xdr:col>7</xdr:col>
      <xdr:colOff>1891225</xdr:colOff>
      <xdr:row>34</xdr:row>
      <xdr:rowOff>85725</xdr:rowOff>
    </xdr:from>
    <xdr:to>
      <xdr:col>7</xdr:col>
      <xdr:colOff>2324100</xdr:colOff>
      <xdr:row>36</xdr:row>
      <xdr:rowOff>47625</xdr:rowOff>
    </xdr:to>
    <xdr:sp macro="" textlink="$K$36">
      <xdr:nvSpPr>
        <xdr:cNvPr id="111" name="テキスト ボックス 110"/>
        <xdr:cNvSpPr txBox="1"/>
      </xdr:nvSpPr>
      <xdr:spPr>
        <a:xfrm>
          <a:off x="8644450" y="24012525"/>
          <a:ext cx="4328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>
          <a:noAutofit/>
        </a:bodyPr>
        <a:lstStyle/>
        <a:p>
          <a:pPr algn="ctr"/>
          <a:fld id="{4BA049F0-4279-4734-86FB-D8563D565834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 algn="ctr"/>
            <a:t> </a:t>
          </a:fld>
          <a:endParaRPr kumimoji="1" lang="ja-JP" altLang="en-US" sz="1100"/>
        </a:p>
      </xdr:txBody>
    </xdr:sp>
    <xdr:clientData/>
  </xdr:twoCellAnchor>
  <xdr:twoCellAnchor>
    <xdr:from>
      <xdr:col>7</xdr:col>
      <xdr:colOff>1891225</xdr:colOff>
      <xdr:row>35</xdr:row>
      <xdr:rowOff>76200</xdr:rowOff>
    </xdr:from>
    <xdr:to>
      <xdr:col>7</xdr:col>
      <xdr:colOff>2324100</xdr:colOff>
      <xdr:row>37</xdr:row>
      <xdr:rowOff>38100</xdr:rowOff>
    </xdr:to>
    <xdr:sp macro="" textlink="$K$37">
      <xdr:nvSpPr>
        <xdr:cNvPr id="112" name="テキスト ボックス 111"/>
        <xdr:cNvSpPr txBox="1"/>
      </xdr:nvSpPr>
      <xdr:spPr>
        <a:xfrm>
          <a:off x="8644450" y="24155400"/>
          <a:ext cx="4328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>
          <a:noAutofit/>
        </a:bodyPr>
        <a:lstStyle/>
        <a:p>
          <a:pPr algn="ctr"/>
          <a:fld id="{F7E322D1-4303-4F1C-B0B1-BDCBC3B366EC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 algn="ctr"/>
            <a:t> </a:t>
          </a:fld>
          <a:endParaRPr kumimoji="1" lang="ja-JP" altLang="en-US" sz="1100"/>
        </a:p>
      </xdr:txBody>
    </xdr:sp>
    <xdr:clientData/>
  </xdr:twoCellAnchor>
  <xdr:twoCellAnchor>
    <xdr:from>
      <xdr:col>7</xdr:col>
      <xdr:colOff>1891225</xdr:colOff>
      <xdr:row>36</xdr:row>
      <xdr:rowOff>85725</xdr:rowOff>
    </xdr:from>
    <xdr:to>
      <xdr:col>7</xdr:col>
      <xdr:colOff>2324100</xdr:colOff>
      <xdr:row>38</xdr:row>
      <xdr:rowOff>47625</xdr:rowOff>
    </xdr:to>
    <xdr:sp macro="" textlink="$K$38">
      <xdr:nvSpPr>
        <xdr:cNvPr id="113" name="テキスト ボックス 112"/>
        <xdr:cNvSpPr txBox="1"/>
      </xdr:nvSpPr>
      <xdr:spPr>
        <a:xfrm>
          <a:off x="8644450" y="24317325"/>
          <a:ext cx="4328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>
          <a:noAutofit/>
        </a:bodyPr>
        <a:lstStyle/>
        <a:p>
          <a:pPr algn="ctr"/>
          <a:fld id="{299655E6-CE9B-49B0-ACA0-E46AE163474D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 algn="ctr"/>
            <a:t> </a:t>
          </a:fld>
          <a:endParaRPr kumimoji="1" lang="ja-JP" altLang="en-US" sz="1100"/>
        </a:p>
      </xdr:txBody>
    </xdr:sp>
    <xdr:clientData/>
  </xdr:twoCellAnchor>
  <xdr:twoCellAnchor>
    <xdr:from>
      <xdr:col>7</xdr:col>
      <xdr:colOff>1891225</xdr:colOff>
      <xdr:row>37</xdr:row>
      <xdr:rowOff>76200</xdr:rowOff>
    </xdr:from>
    <xdr:to>
      <xdr:col>7</xdr:col>
      <xdr:colOff>2324100</xdr:colOff>
      <xdr:row>39</xdr:row>
      <xdr:rowOff>38100</xdr:rowOff>
    </xdr:to>
    <xdr:sp macro="" textlink="$K$39">
      <xdr:nvSpPr>
        <xdr:cNvPr id="114" name="テキスト ボックス 113"/>
        <xdr:cNvSpPr txBox="1"/>
      </xdr:nvSpPr>
      <xdr:spPr>
        <a:xfrm>
          <a:off x="8644450" y="24460200"/>
          <a:ext cx="4328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>
          <a:noAutofit/>
        </a:bodyPr>
        <a:lstStyle/>
        <a:p>
          <a:pPr algn="ctr"/>
          <a:fld id="{A93375C0-CE89-4447-84EA-CA63273794D2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 algn="ctr"/>
            <a:t>〇</a:t>
          </a:fld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"/>
  <sheetViews>
    <sheetView showGridLines="0" tabSelected="1" view="pageBreakPreview" zoomScale="115" zoomScaleNormal="100" zoomScaleSheetLayoutView="115" workbookViewId="0">
      <selection activeCell="F4" sqref="F4"/>
    </sheetView>
  </sheetViews>
  <sheetFormatPr defaultRowHeight="13.5"/>
  <cols>
    <col min="1" max="1" width="3.75" style="42" customWidth="1"/>
    <col min="2" max="2" width="6.625" style="42" customWidth="1"/>
    <col min="3" max="4" width="8.75" style="42" customWidth="1"/>
    <col min="5" max="6" width="2.75" style="42" customWidth="1"/>
    <col min="7" max="7" width="3.75" style="42" customWidth="1"/>
    <col min="8" max="8" width="6.625" style="42" customWidth="1"/>
    <col min="9" max="10" width="8.75" style="42" customWidth="1"/>
    <col min="11" max="12" width="2.75" style="42" customWidth="1"/>
    <col min="13" max="13" width="3.75" style="42" customWidth="1"/>
    <col min="14" max="14" width="6.625" style="42" customWidth="1"/>
    <col min="15" max="16" width="8.75" style="42" customWidth="1"/>
    <col min="17" max="18" width="2.75" style="42" customWidth="1"/>
    <col min="19" max="19" width="3.75" style="42" customWidth="1"/>
    <col min="20" max="20" width="6.625" style="42" customWidth="1"/>
    <col min="21" max="22" width="8.75" style="42" customWidth="1"/>
    <col min="23" max="24" width="2.75" style="42" customWidth="1"/>
    <col min="25" max="25" width="9" style="42"/>
    <col min="26" max="33" width="3.125" style="42" customWidth="1"/>
    <col min="34" max="35" width="3.75" style="42" customWidth="1"/>
    <col min="36" max="16384" width="9" style="42"/>
  </cols>
  <sheetData>
    <row r="1" spans="1:35" ht="24" customHeight="1">
      <c r="B1" s="90" t="s">
        <v>211</v>
      </c>
      <c r="C1" s="90"/>
      <c r="D1" s="90"/>
      <c r="E1" s="90"/>
      <c r="F1" s="90"/>
      <c r="G1" s="90"/>
      <c r="H1" s="90"/>
      <c r="I1" s="90"/>
      <c r="J1" s="90"/>
      <c r="K1" s="90"/>
      <c r="V1" s="43"/>
      <c r="W1" s="43"/>
      <c r="X1" s="43"/>
      <c r="Z1" s="64"/>
      <c r="AA1" s="64"/>
      <c r="AB1" s="64"/>
      <c r="AC1" s="64"/>
      <c r="AD1" s="64"/>
      <c r="AE1" s="64"/>
      <c r="AF1" s="64"/>
      <c r="AG1" s="64"/>
    </row>
    <row r="2" spans="1:35" ht="19.5" customHeight="1">
      <c r="A2" s="44"/>
      <c r="B2" s="45" t="s">
        <v>168</v>
      </c>
      <c r="C2" s="88" t="s">
        <v>169</v>
      </c>
      <c r="D2" s="89"/>
      <c r="E2" s="51" t="s">
        <v>207</v>
      </c>
      <c r="F2" s="46"/>
      <c r="G2" s="44"/>
      <c r="H2" s="45" t="s">
        <v>168</v>
      </c>
      <c r="I2" s="88" t="s">
        <v>170</v>
      </c>
      <c r="J2" s="89"/>
      <c r="K2" s="46" t="s">
        <v>207</v>
      </c>
      <c r="L2" s="51"/>
      <c r="M2" s="44"/>
      <c r="N2" s="45" t="s">
        <v>168</v>
      </c>
      <c r="O2" s="88" t="s">
        <v>170</v>
      </c>
      <c r="P2" s="89"/>
      <c r="Q2" s="51" t="s">
        <v>207</v>
      </c>
      <c r="R2" s="46"/>
      <c r="S2" s="44"/>
      <c r="T2" s="45" t="s">
        <v>168</v>
      </c>
      <c r="U2" s="88" t="s">
        <v>170</v>
      </c>
      <c r="V2" s="89"/>
      <c r="W2" s="51" t="s">
        <v>207</v>
      </c>
      <c r="X2" s="45"/>
      <c r="Z2" s="68" t="str">
        <f>IF(COUNTIF(Z3:Z8,"〇")&lt;&gt;0,MATCH("〇",Z3:Z8,0),"")</f>
        <v/>
      </c>
      <c r="AA2" s="69"/>
      <c r="AB2" s="69" t="str">
        <f>IF(COUNTIF(AB3:AB9,"〇")&lt;&gt;0,MATCH("〇",AB3:AB9,0),"")</f>
        <v/>
      </c>
      <c r="AC2" s="69"/>
      <c r="AD2" s="69" t="str">
        <f>IF(COUNTIF(AD3:AD8,"〇")&lt;&gt;0,MATCH("〇",AD3:AD8,0),"")</f>
        <v/>
      </c>
      <c r="AE2" s="69"/>
      <c r="AF2" s="69" t="str">
        <f>IF(COUNTIF(AF3:AF9,"〇")&lt;&gt;0,MATCH("〇",AF3:AF9,0),"")</f>
        <v/>
      </c>
      <c r="AG2" s="70"/>
      <c r="AH2" s="73" t="str">
        <f>IF(V12&lt;&gt;1,"-",SUM(Z2:AG2))</f>
        <v>-</v>
      </c>
      <c r="AI2" s="73" t="str">
        <f>IF(V12&lt;&gt;1,"-",SUM(AH3:AH9))</f>
        <v>-</v>
      </c>
    </row>
    <row r="3" spans="1:35" ht="67.5" customHeight="1">
      <c r="A3" s="91" t="s">
        <v>203</v>
      </c>
      <c r="B3" s="47" t="s">
        <v>171</v>
      </c>
      <c r="C3" s="85" t="s">
        <v>172</v>
      </c>
      <c r="D3" s="86"/>
      <c r="E3" s="133" t="s">
        <v>80</v>
      </c>
      <c r="F3" s="48" t="str">
        <f>IF(E3="〇",'㉗'!K9,"-")</f>
        <v>-</v>
      </c>
      <c r="G3" s="91" t="s">
        <v>204</v>
      </c>
      <c r="H3" s="47" t="s">
        <v>173</v>
      </c>
      <c r="I3" s="85" t="s">
        <v>174</v>
      </c>
      <c r="J3" s="86"/>
      <c r="K3" s="133" t="s">
        <v>80</v>
      </c>
      <c r="L3" s="53" t="str">
        <f>IF(K3="〇",'㉘'!K9,"-")</f>
        <v>-</v>
      </c>
      <c r="M3" s="91" t="s">
        <v>205</v>
      </c>
      <c r="N3" s="47" t="s">
        <v>175</v>
      </c>
      <c r="O3" s="85" t="s">
        <v>176</v>
      </c>
      <c r="P3" s="86"/>
      <c r="Q3" s="133" t="s">
        <v>80</v>
      </c>
      <c r="R3" s="53" t="str">
        <f>IF(Q3="〇",'㉙'!K10,"-")</f>
        <v>-</v>
      </c>
      <c r="S3" s="91" t="s">
        <v>206</v>
      </c>
      <c r="T3" s="47" t="s">
        <v>177</v>
      </c>
      <c r="U3" s="85" t="s">
        <v>178</v>
      </c>
      <c r="V3" s="86"/>
      <c r="W3" s="133" t="s">
        <v>80</v>
      </c>
      <c r="X3" s="53" t="str">
        <f>IF(W3="〇",'㉚'!K10,"-")</f>
        <v>-</v>
      </c>
      <c r="Z3" s="65" t="str">
        <f>E3</f>
        <v>・</v>
      </c>
      <c r="AA3" s="66" t="str">
        <f>F3</f>
        <v>-</v>
      </c>
      <c r="AB3" s="65" t="str">
        <f>K3</f>
        <v>・</v>
      </c>
      <c r="AC3" s="67" t="str">
        <f>L3</f>
        <v>-</v>
      </c>
      <c r="AD3" s="65" t="str">
        <f>Q3</f>
        <v>・</v>
      </c>
      <c r="AE3" s="66" t="str">
        <f>R3</f>
        <v>-</v>
      </c>
      <c r="AF3" s="65" t="str">
        <f>W3</f>
        <v>・</v>
      </c>
      <c r="AG3" s="66" t="str">
        <f>X3</f>
        <v>-</v>
      </c>
      <c r="AH3" s="71" t="str">
        <f t="shared" ref="AH3:AH5" si="0">IF(COUNTIF(Z3:AG3,"〇")&lt;&gt;0,MATCH("〇",Z3:AG3,0),"")</f>
        <v/>
      </c>
    </row>
    <row r="4" spans="1:35" ht="67.5" customHeight="1">
      <c r="A4" s="91"/>
      <c r="B4" s="47" t="s">
        <v>171</v>
      </c>
      <c r="C4" s="85" t="s">
        <v>179</v>
      </c>
      <c r="D4" s="86"/>
      <c r="E4" s="133" t="s">
        <v>80</v>
      </c>
      <c r="F4" s="53" t="str">
        <f>IF(E4="〇",'㉗'!K15,"-")</f>
        <v>-</v>
      </c>
      <c r="G4" s="91"/>
      <c r="H4" s="47" t="s">
        <v>173</v>
      </c>
      <c r="I4" s="85" t="s">
        <v>180</v>
      </c>
      <c r="J4" s="86"/>
      <c r="K4" s="133" t="s">
        <v>80</v>
      </c>
      <c r="L4" s="53" t="str">
        <f>IF(K4="〇",'㉘'!M13,"-")</f>
        <v>-</v>
      </c>
      <c r="M4" s="91"/>
      <c r="N4" s="47" t="s">
        <v>175</v>
      </c>
      <c r="O4" s="85" t="s">
        <v>181</v>
      </c>
      <c r="P4" s="86"/>
      <c r="Q4" s="133" t="s">
        <v>80</v>
      </c>
      <c r="R4" s="53" t="str">
        <f>IF(Q4="〇",'㉙'!K17,"-")</f>
        <v>-</v>
      </c>
      <c r="S4" s="91"/>
      <c r="T4" s="47" t="s">
        <v>177</v>
      </c>
      <c r="U4" s="85" t="s">
        <v>182</v>
      </c>
      <c r="V4" s="86"/>
      <c r="W4" s="133" t="s">
        <v>80</v>
      </c>
      <c r="X4" s="53" t="str">
        <f>IF(W4="〇",'㉚'!K16,"-")</f>
        <v>-</v>
      </c>
      <c r="Z4" s="58" t="str">
        <f t="shared" ref="Z4:Z8" si="1">E4</f>
        <v>・</v>
      </c>
      <c r="AA4" s="62" t="str">
        <f t="shared" ref="AA4:AA8" si="2">F4</f>
        <v>-</v>
      </c>
      <c r="AB4" s="58" t="str">
        <f t="shared" ref="AB4:AB8" si="3">K4</f>
        <v>・</v>
      </c>
      <c r="AC4" s="59" t="str">
        <f t="shared" ref="AC4:AC8" si="4">L4</f>
        <v>-</v>
      </c>
      <c r="AD4" s="58" t="str">
        <f t="shared" ref="AD4:AD8" si="5">Q4</f>
        <v>・</v>
      </c>
      <c r="AE4" s="62" t="str">
        <f t="shared" ref="AE4:AE8" si="6">R4</f>
        <v>-</v>
      </c>
      <c r="AF4" s="58" t="str">
        <f t="shared" ref="AF4:AF7" si="7">W4</f>
        <v>・</v>
      </c>
      <c r="AG4" s="62" t="str">
        <f t="shared" ref="AG4:AG7" si="8">X4</f>
        <v>-</v>
      </c>
      <c r="AH4" s="71" t="str">
        <f t="shared" si="0"/>
        <v/>
      </c>
    </row>
    <row r="5" spans="1:35" ht="67.5" customHeight="1">
      <c r="A5" s="91"/>
      <c r="B5" s="47" t="s">
        <v>171</v>
      </c>
      <c r="C5" s="85" t="s">
        <v>183</v>
      </c>
      <c r="D5" s="86"/>
      <c r="E5" s="133" t="s">
        <v>80</v>
      </c>
      <c r="F5" s="53" t="str">
        <f>IF(E5="〇",'㉗'!K22,"-")</f>
        <v>-</v>
      </c>
      <c r="G5" s="91"/>
      <c r="H5" s="47" t="s">
        <v>173</v>
      </c>
      <c r="I5" s="85" t="s">
        <v>184</v>
      </c>
      <c r="J5" s="86"/>
      <c r="K5" s="133" t="s">
        <v>80</v>
      </c>
      <c r="L5" s="53" t="str">
        <f>IF(K5="〇",'㉘'!K18,"-")</f>
        <v>-</v>
      </c>
      <c r="M5" s="91"/>
      <c r="N5" s="47" t="s">
        <v>175</v>
      </c>
      <c r="O5" s="85" t="s">
        <v>185</v>
      </c>
      <c r="P5" s="86"/>
      <c r="Q5" s="133" t="s">
        <v>80</v>
      </c>
      <c r="R5" s="53" t="str">
        <f>IF(Q5="〇",'㉙'!K23,"-")</f>
        <v>-</v>
      </c>
      <c r="S5" s="91"/>
      <c r="T5" s="47" t="s">
        <v>177</v>
      </c>
      <c r="U5" s="85" t="s">
        <v>186</v>
      </c>
      <c r="V5" s="86"/>
      <c r="W5" s="133" t="s">
        <v>80</v>
      </c>
      <c r="X5" s="53" t="str">
        <f>IF(W5="〇",'㉚'!K24,"-")</f>
        <v>-</v>
      </c>
      <c r="Z5" s="58" t="str">
        <f t="shared" si="1"/>
        <v>・</v>
      </c>
      <c r="AA5" s="62" t="str">
        <f t="shared" si="2"/>
        <v>-</v>
      </c>
      <c r="AB5" s="58" t="str">
        <f t="shared" si="3"/>
        <v>・</v>
      </c>
      <c r="AC5" s="59" t="str">
        <f t="shared" si="4"/>
        <v>-</v>
      </c>
      <c r="AD5" s="58" t="str">
        <f t="shared" si="5"/>
        <v>・</v>
      </c>
      <c r="AE5" s="62" t="str">
        <f t="shared" si="6"/>
        <v>-</v>
      </c>
      <c r="AF5" s="58" t="str">
        <f t="shared" si="7"/>
        <v>・</v>
      </c>
      <c r="AG5" s="62" t="str">
        <f t="shared" si="8"/>
        <v>-</v>
      </c>
      <c r="AH5" s="71" t="str">
        <f t="shared" si="0"/>
        <v/>
      </c>
    </row>
    <row r="6" spans="1:35" ht="67.5" customHeight="1">
      <c r="A6" s="91"/>
      <c r="B6" s="47" t="s">
        <v>171</v>
      </c>
      <c r="C6" s="85" t="s">
        <v>187</v>
      </c>
      <c r="D6" s="86"/>
      <c r="E6" s="133" t="s">
        <v>80</v>
      </c>
      <c r="F6" s="53" t="str">
        <f>IF(E6="〇",'㉗'!K27,"-")</f>
        <v>-</v>
      </c>
      <c r="G6" s="91"/>
      <c r="H6" s="47" t="s">
        <v>173</v>
      </c>
      <c r="I6" s="85" t="s">
        <v>188</v>
      </c>
      <c r="J6" s="86"/>
      <c r="K6" s="133" t="s">
        <v>80</v>
      </c>
      <c r="L6" s="53" t="str">
        <f>IF(K6="〇",'㉘'!K24,"-")</f>
        <v>-</v>
      </c>
      <c r="M6" s="91"/>
      <c r="N6" s="47" t="s">
        <v>175</v>
      </c>
      <c r="O6" s="85" t="s">
        <v>189</v>
      </c>
      <c r="P6" s="86"/>
      <c r="Q6" s="133" t="s">
        <v>80</v>
      </c>
      <c r="R6" s="53" t="str">
        <f>IF(Q6="〇",'㉙'!K28,"-")</f>
        <v>-</v>
      </c>
      <c r="S6" s="91"/>
      <c r="T6" s="47" t="s">
        <v>177</v>
      </c>
      <c r="U6" s="85" t="s">
        <v>190</v>
      </c>
      <c r="V6" s="86"/>
      <c r="W6" s="133" t="s">
        <v>80</v>
      </c>
      <c r="X6" s="53" t="str">
        <f>IF(W6="〇",'㉚'!K33,"-")</f>
        <v>-</v>
      </c>
      <c r="Z6" s="58" t="str">
        <f t="shared" si="1"/>
        <v>・</v>
      </c>
      <c r="AA6" s="62" t="str">
        <f t="shared" si="2"/>
        <v>-</v>
      </c>
      <c r="AB6" s="58" t="str">
        <f t="shared" si="3"/>
        <v>・</v>
      </c>
      <c r="AC6" s="59" t="str">
        <f t="shared" si="4"/>
        <v>-</v>
      </c>
      <c r="AD6" s="58" t="str">
        <f t="shared" si="5"/>
        <v>・</v>
      </c>
      <c r="AE6" s="62" t="str">
        <f t="shared" si="6"/>
        <v>-</v>
      </c>
      <c r="AF6" s="58" t="str">
        <f t="shared" si="7"/>
        <v>・</v>
      </c>
      <c r="AG6" s="62" t="str">
        <f t="shared" si="8"/>
        <v>-</v>
      </c>
      <c r="AH6" s="71" t="str">
        <f>IF(COUNTIF(Z6:AG6,"〇")&lt;&gt;0,MATCH("〇",Z6:AG6,0),"")</f>
        <v/>
      </c>
    </row>
    <row r="7" spans="1:35" ht="67.5" customHeight="1">
      <c r="A7" s="91"/>
      <c r="B7" s="47" t="s">
        <v>171</v>
      </c>
      <c r="C7" s="85" t="s">
        <v>191</v>
      </c>
      <c r="D7" s="86"/>
      <c r="E7" s="133" t="s">
        <v>80</v>
      </c>
      <c r="F7" s="53" t="str">
        <f>IF(E7="〇",'㉗'!K33,"-")</f>
        <v>-</v>
      </c>
      <c r="G7" s="91"/>
      <c r="H7" s="47" t="s">
        <v>173</v>
      </c>
      <c r="I7" s="85" t="s">
        <v>192</v>
      </c>
      <c r="J7" s="86"/>
      <c r="K7" s="133" t="s">
        <v>80</v>
      </c>
      <c r="L7" s="53" t="str">
        <f>IF(K7="〇",'㉘'!M30,"-")</f>
        <v>-</v>
      </c>
      <c r="M7" s="91"/>
      <c r="N7" s="47" t="s">
        <v>175</v>
      </c>
      <c r="O7" s="85" t="s">
        <v>193</v>
      </c>
      <c r="P7" s="86"/>
      <c r="Q7" s="133" t="s">
        <v>80</v>
      </c>
      <c r="R7" s="53" t="str">
        <f>IF(Q7="〇",'㉙'!K33,"-")</f>
        <v>-</v>
      </c>
      <c r="S7" s="91"/>
      <c r="T7" s="47" t="s">
        <v>177</v>
      </c>
      <c r="U7" s="85" t="s">
        <v>194</v>
      </c>
      <c r="V7" s="86"/>
      <c r="W7" s="133" t="s">
        <v>80</v>
      </c>
      <c r="X7" s="53" t="str">
        <f>IF(W7="〇",'㉚'!K40,"-")</f>
        <v>-</v>
      </c>
      <c r="Z7" s="58" t="str">
        <f t="shared" si="1"/>
        <v>・</v>
      </c>
      <c r="AA7" s="62" t="str">
        <f t="shared" si="2"/>
        <v>-</v>
      </c>
      <c r="AB7" s="58" t="str">
        <f t="shared" si="3"/>
        <v>・</v>
      </c>
      <c r="AC7" s="59" t="str">
        <f t="shared" si="4"/>
        <v>-</v>
      </c>
      <c r="AD7" s="58" t="str">
        <f t="shared" si="5"/>
        <v>・</v>
      </c>
      <c r="AE7" s="62" t="str">
        <f t="shared" si="6"/>
        <v>-</v>
      </c>
      <c r="AF7" s="58" t="str">
        <f t="shared" si="7"/>
        <v>・</v>
      </c>
      <c r="AG7" s="62" t="str">
        <f t="shared" si="8"/>
        <v>-</v>
      </c>
      <c r="AH7" s="71" t="str">
        <f t="shared" ref="AH7:AH9" si="9">IF(COUNTIF(Z7:AG7,"〇")&lt;&gt;0,MATCH("〇",Z7:AG7,0),"")</f>
        <v/>
      </c>
    </row>
    <row r="8" spans="1:35" ht="67.5" customHeight="1" thickBot="1">
      <c r="A8" s="91"/>
      <c r="B8" s="47" t="s">
        <v>171</v>
      </c>
      <c r="C8" s="85" t="s">
        <v>195</v>
      </c>
      <c r="D8" s="86"/>
      <c r="E8" s="133" t="s">
        <v>80</v>
      </c>
      <c r="F8" s="53" t="str">
        <f>IF(E8="〇",'㉗'!K40,"-")</f>
        <v>-</v>
      </c>
      <c r="G8" s="91"/>
      <c r="H8" s="47" t="s">
        <v>173</v>
      </c>
      <c r="I8" s="85" t="s">
        <v>196</v>
      </c>
      <c r="J8" s="86"/>
      <c r="K8" s="133" t="s">
        <v>80</v>
      </c>
      <c r="L8" s="53" t="str">
        <f>IF(K8="〇",'㉘'!K35,"-")</f>
        <v>-</v>
      </c>
      <c r="M8" s="91"/>
      <c r="N8" s="47" t="s">
        <v>175</v>
      </c>
      <c r="O8" s="85" t="s">
        <v>197</v>
      </c>
      <c r="P8" s="86"/>
      <c r="Q8" s="133" t="s">
        <v>80</v>
      </c>
      <c r="R8" s="53" t="str">
        <f>IF(Q8="〇",'㉙'!K38,"-")</f>
        <v>-</v>
      </c>
      <c r="S8" s="91"/>
      <c r="T8" s="47" t="s">
        <v>198</v>
      </c>
      <c r="U8" s="92"/>
      <c r="V8" s="93"/>
      <c r="W8" s="74"/>
      <c r="X8" s="47"/>
      <c r="Z8" s="60" t="str">
        <f t="shared" si="1"/>
        <v>・</v>
      </c>
      <c r="AA8" s="63" t="str">
        <f t="shared" si="2"/>
        <v>-</v>
      </c>
      <c r="AB8" s="58" t="str">
        <f t="shared" si="3"/>
        <v>・</v>
      </c>
      <c r="AC8" s="59" t="str">
        <f t="shared" si="4"/>
        <v>-</v>
      </c>
      <c r="AD8" s="60" t="str">
        <f t="shared" si="5"/>
        <v>・</v>
      </c>
      <c r="AE8" s="63" t="str">
        <f t="shared" si="6"/>
        <v>-</v>
      </c>
      <c r="AF8" s="58"/>
      <c r="AG8" s="62"/>
      <c r="AH8" s="71" t="str">
        <f t="shared" si="9"/>
        <v/>
      </c>
    </row>
    <row r="9" spans="1:35" ht="67.5" customHeight="1" thickBot="1">
      <c r="A9" s="91"/>
      <c r="B9" s="47"/>
      <c r="C9" s="92"/>
      <c r="D9" s="93"/>
      <c r="E9" s="74"/>
      <c r="F9" s="48"/>
      <c r="G9" s="91"/>
      <c r="H9" s="47" t="s">
        <v>173</v>
      </c>
      <c r="I9" s="85" t="s">
        <v>199</v>
      </c>
      <c r="J9" s="86"/>
      <c r="K9" s="133" t="s">
        <v>80</v>
      </c>
      <c r="L9" s="53" t="str">
        <f>IF(K9="〇",'㉘'!M41,"-")</f>
        <v>-</v>
      </c>
      <c r="M9" s="91"/>
      <c r="N9" s="47" t="s">
        <v>198</v>
      </c>
      <c r="O9" s="92"/>
      <c r="P9" s="93"/>
      <c r="Q9" s="53"/>
      <c r="R9" s="48"/>
      <c r="S9" s="91"/>
      <c r="T9" s="47" t="s">
        <v>198</v>
      </c>
      <c r="U9" s="85" t="s">
        <v>209</v>
      </c>
      <c r="V9" s="86"/>
      <c r="W9" s="133" t="s">
        <v>80</v>
      </c>
      <c r="X9" s="53" t="str">
        <f>IF(W9="〇","c","-")</f>
        <v>-</v>
      </c>
      <c r="AB9" s="60" t="str">
        <f t="shared" ref="AB9" si="10">K9</f>
        <v>・</v>
      </c>
      <c r="AC9" s="61" t="str">
        <f t="shared" ref="AC9" si="11">L9</f>
        <v>-</v>
      </c>
      <c r="AF9" s="60" t="str">
        <f t="shared" ref="AF9" si="12">W9</f>
        <v>・</v>
      </c>
      <c r="AG9" s="63" t="str">
        <f t="shared" ref="AG9" si="13">X9</f>
        <v>-</v>
      </c>
      <c r="AH9" s="72" t="str">
        <f t="shared" si="9"/>
        <v/>
      </c>
    </row>
    <row r="10" spans="1:35" ht="9" customHeight="1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</row>
    <row r="11" spans="1:35">
      <c r="A11" s="42" t="s">
        <v>200</v>
      </c>
    </row>
    <row r="12" spans="1:35">
      <c r="A12" s="42" t="s">
        <v>201</v>
      </c>
      <c r="R12" s="95" t="s">
        <v>208</v>
      </c>
      <c r="S12" s="95"/>
      <c r="T12" s="95"/>
      <c r="U12" s="95"/>
      <c r="V12" s="57">
        <f>COUNTIF(K3:K9,"〇")+COUNTIF(Q3:Q9,"〇")+COUNTIF(W3:W9,"〇")+COUNTIF(E3:E9,"〇")</f>
        <v>0</v>
      </c>
    </row>
    <row r="13" spans="1:35" ht="13.5" customHeight="1">
      <c r="A13" s="42" t="s">
        <v>202</v>
      </c>
      <c r="R13" s="87" t="str">
        <f>IF(V12&lt;&gt;1,"主たる工種選択数は１まで","")</f>
        <v>主たる工種選択数は１まで</v>
      </c>
      <c r="S13" s="87"/>
      <c r="T13" s="87"/>
      <c r="U13" s="87"/>
      <c r="V13" s="87"/>
    </row>
    <row r="14" spans="1:35">
      <c r="A14" s="94" t="s">
        <v>212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52"/>
      <c r="R14" s="96" t="s">
        <v>210</v>
      </c>
      <c r="S14" s="96"/>
      <c r="T14" s="96"/>
      <c r="U14" s="96"/>
      <c r="V14" s="57" t="str">
        <f>IF(V12&lt;&gt;1,"-",INDEX(Z3:AG9,AH2,AI2+1))</f>
        <v>-</v>
      </c>
    </row>
    <row r="15" spans="1:35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52"/>
      <c r="R15" s="50"/>
    </row>
    <row r="16" spans="1:35">
      <c r="A16" s="42" t="s">
        <v>213</v>
      </c>
    </row>
  </sheetData>
  <mergeCells count="41">
    <mergeCell ref="A14:P15"/>
    <mergeCell ref="R12:U12"/>
    <mergeCell ref="R14:U14"/>
    <mergeCell ref="C9:D9"/>
    <mergeCell ref="I9:J9"/>
    <mergeCell ref="O9:P9"/>
    <mergeCell ref="U9:V9"/>
    <mergeCell ref="A3:A9"/>
    <mergeCell ref="I3:J3"/>
    <mergeCell ref="U5:V5"/>
    <mergeCell ref="C6:D6"/>
    <mergeCell ref="I6:J6"/>
    <mergeCell ref="O6:P6"/>
    <mergeCell ref="U6:V6"/>
    <mergeCell ref="C3:D3"/>
    <mergeCell ref="C8:D8"/>
    <mergeCell ref="U2:V2"/>
    <mergeCell ref="B1:K1"/>
    <mergeCell ref="G3:G9"/>
    <mergeCell ref="C2:D2"/>
    <mergeCell ref="I2:J2"/>
    <mergeCell ref="O2:P2"/>
    <mergeCell ref="M3:M9"/>
    <mergeCell ref="C7:D7"/>
    <mergeCell ref="I7:J7"/>
    <mergeCell ref="O7:P7"/>
    <mergeCell ref="U7:V7"/>
    <mergeCell ref="O3:P3"/>
    <mergeCell ref="S3:S9"/>
    <mergeCell ref="I8:J8"/>
    <mergeCell ref="O8:P8"/>
    <mergeCell ref="U8:V8"/>
    <mergeCell ref="U3:V3"/>
    <mergeCell ref="C4:D4"/>
    <mergeCell ref="I4:J4"/>
    <mergeCell ref="R13:V13"/>
    <mergeCell ref="C5:D5"/>
    <mergeCell ref="I5:J5"/>
    <mergeCell ref="O5:P5"/>
    <mergeCell ref="O4:P4"/>
    <mergeCell ref="U4:V4"/>
  </mergeCells>
  <phoneticPr fontId="1"/>
  <dataValidations count="1">
    <dataValidation type="list" allowBlank="1" showInputMessage="1" showErrorMessage="1" sqref="K3:K9 Q3:Q8 E3:E8 W3:W7 W9">
      <formula1>"・,〇"</formula1>
    </dataValidation>
  </dataValidations>
  <printOptions horizontalCentered="1"/>
  <pageMargins left="0.59055118110236227" right="0.59055118110236227" top="0.39370078740157483" bottom="0.19685039370078741" header="0.70866141732283472" footer="0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view="pageBreakPreview" topLeftCell="A24" zoomScale="130" zoomScaleNormal="100" zoomScaleSheetLayoutView="130" workbookViewId="0">
      <selection activeCell="B45" sqref="B45"/>
    </sheetView>
  </sheetViews>
  <sheetFormatPr defaultRowHeight="18.75"/>
  <cols>
    <col min="1" max="1" width="10.625" style="1" customWidth="1"/>
    <col min="2" max="2" width="25.625" style="1" customWidth="1"/>
    <col min="3" max="3" width="2.5" style="1" customWidth="1"/>
    <col min="4" max="4" width="2.75" style="1" customWidth="1"/>
    <col min="5" max="5" width="11.375" style="1" customWidth="1"/>
    <col min="6" max="7" width="16.625" style="1" customWidth="1"/>
    <col min="8" max="8" width="31.125" style="1" customWidth="1"/>
    <col min="9" max="9" width="8" style="1" customWidth="1"/>
    <col min="10" max="13" width="9" style="7"/>
    <col min="14" max="16384" width="9" style="1"/>
  </cols>
  <sheetData>
    <row r="1" spans="1:11" ht="12" customHeight="1">
      <c r="A1" s="14" t="s">
        <v>25</v>
      </c>
      <c r="B1" s="7"/>
      <c r="C1" s="7"/>
      <c r="D1" s="7"/>
      <c r="E1" s="109" t="s">
        <v>1</v>
      </c>
      <c r="F1" s="109"/>
      <c r="G1" s="109"/>
      <c r="H1" s="19"/>
    </row>
    <row r="2" spans="1:11" ht="12" customHeight="1">
      <c r="A2" s="110" t="s">
        <v>0</v>
      </c>
      <c r="B2" s="111"/>
      <c r="C2" s="55"/>
      <c r="D2" s="55"/>
      <c r="E2" s="109"/>
      <c r="F2" s="109"/>
      <c r="G2" s="109"/>
      <c r="H2" s="9" t="s">
        <v>34</v>
      </c>
    </row>
    <row r="3" spans="1:11" ht="12" customHeight="1">
      <c r="A3" s="112" t="s">
        <v>3</v>
      </c>
      <c r="B3" s="113" t="s">
        <v>4</v>
      </c>
      <c r="C3" s="114" t="s">
        <v>5</v>
      </c>
      <c r="D3" s="115"/>
      <c r="E3" s="116"/>
      <c r="F3" s="15" t="s">
        <v>6</v>
      </c>
      <c r="G3" s="15" t="s">
        <v>7</v>
      </c>
      <c r="H3" s="15" t="s">
        <v>8</v>
      </c>
    </row>
    <row r="4" spans="1:11" ht="12" customHeight="1">
      <c r="A4" s="112"/>
      <c r="B4" s="113"/>
      <c r="C4" s="117" t="s">
        <v>9</v>
      </c>
      <c r="D4" s="118"/>
      <c r="E4" s="118"/>
      <c r="F4" s="119"/>
      <c r="G4" s="56" t="s">
        <v>10</v>
      </c>
      <c r="H4" s="56" t="s">
        <v>11</v>
      </c>
    </row>
    <row r="5" spans="1:11" ht="12" customHeight="1">
      <c r="A5" s="107" t="s">
        <v>12</v>
      </c>
      <c r="B5" s="3" t="s">
        <v>26</v>
      </c>
      <c r="C5" s="23" t="s">
        <v>80</v>
      </c>
      <c r="D5" s="40" t="s">
        <v>81</v>
      </c>
      <c r="E5" s="40"/>
      <c r="F5" s="40"/>
      <c r="G5" s="132"/>
      <c r="H5" s="2" t="s">
        <v>14</v>
      </c>
      <c r="J5" s="26" t="s">
        <v>87</v>
      </c>
      <c r="K5" s="27" t="str">
        <f>IF(J5=K9,"〇","")</f>
        <v/>
      </c>
    </row>
    <row r="6" spans="1:11" ht="12" customHeight="1">
      <c r="A6" s="107"/>
      <c r="B6" s="3" t="s">
        <v>27</v>
      </c>
      <c r="C6" s="23" t="s">
        <v>80</v>
      </c>
      <c r="D6" s="79" t="s">
        <v>82</v>
      </c>
      <c r="E6" s="79"/>
      <c r="F6" s="79"/>
      <c r="G6" s="80"/>
      <c r="H6" s="4" t="s">
        <v>15</v>
      </c>
      <c r="J6" s="28" t="s">
        <v>88</v>
      </c>
      <c r="K6" s="29" t="str">
        <f>IF(J6=K9,"〇","")</f>
        <v/>
      </c>
    </row>
    <row r="7" spans="1:11" ht="12" customHeight="1">
      <c r="A7" s="107"/>
      <c r="B7" s="5" t="s">
        <v>22</v>
      </c>
      <c r="C7" s="23" t="s">
        <v>80</v>
      </c>
      <c r="D7" s="79" t="s">
        <v>83</v>
      </c>
      <c r="E7" s="79"/>
      <c r="F7" s="79"/>
      <c r="G7" s="80"/>
      <c r="H7" s="4" t="s">
        <v>68</v>
      </c>
      <c r="J7" s="28" t="s">
        <v>89</v>
      </c>
      <c r="K7" s="29" t="str">
        <f>IF(J7=K9,"〇","")</f>
        <v/>
      </c>
    </row>
    <row r="8" spans="1:11" ht="12" customHeight="1">
      <c r="A8" s="108"/>
      <c r="B8" s="3" t="s">
        <v>28</v>
      </c>
      <c r="C8" s="23" t="s">
        <v>80</v>
      </c>
      <c r="D8" s="77" t="s">
        <v>84</v>
      </c>
      <c r="E8" s="77"/>
      <c r="F8" s="77"/>
      <c r="G8" s="78"/>
      <c r="H8" s="6" t="s">
        <v>69</v>
      </c>
      <c r="J8" s="32" t="s">
        <v>90</v>
      </c>
      <c r="K8" s="30" t="str">
        <f>IF(J8=K9,"〇","")</f>
        <v>〇</v>
      </c>
    </row>
    <row r="9" spans="1:11" ht="12" customHeight="1">
      <c r="A9" s="101" t="s">
        <v>13</v>
      </c>
      <c r="B9" s="7"/>
      <c r="C9" s="23" t="s">
        <v>80</v>
      </c>
      <c r="D9" s="77" t="s">
        <v>85</v>
      </c>
      <c r="E9" s="77"/>
      <c r="F9" s="77"/>
      <c r="G9" s="78"/>
      <c r="H9" s="8"/>
      <c r="J9" s="33">
        <f>COUNTIF(C5:C10,"〇")</f>
        <v>0</v>
      </c>
      <c r="K9" s="31" t="str">
        <f>IF(J9&lt;3,"d",IF(J9&lt;4,"c",IF(J9&lt;5,"b","a")))</f>
        <v>d</v>
      </c>
    </row>
    <row r="10" spans="1:11" ht="12" customHeight="1">
      <c r="A10" s="102"/>
      <c r="B10" s="7"/>
      <c r="C10" s="23" t="s">
        <v>80</v>
      </c>
      <c r="D10" s="81" t="s">
        <v>86</v>
      </c>
      <c r="E10" s="81"/>
      <c r="F10" s="81"/>
      <c r="G10" s="82"/>
      <c r="H10" s="8"/>
      <c r="K10" s="24"/>
    </row>
    <row r="11" spans="1:11" ht="12" customHeight="1">
      <c r="A11" s="102"/>
      <c r="B11" s="105" t="s">
        <v>29</v>
      </c>
      <c r="C11" s="25" t="s">
        <v>80</v>
      </c>
      <c r="D11" s="75" t="s">
        <v>91</v>
      </c>
      <c r="E11" s="75"/>
      <c r="F11" s="75"/>
      <c r="G11" s="76"/>
      <c r="H11" s="2" t="s">
        <v>16</v>
      </c>
      <c r="J11" s="26" t="s">
        <v>87</v>
      </c>
      <c r="K11" s="27" t="str">
        <f>IF(J11=K15,"〇","")</f>
        <v/>
      </c>
    </row>
    <row r="12" spans="1:11" ht="12" customHeight="1">
      <c r="A12" s="102"/>
      <c r="B12" s="106"/>
      <c r="C12" s="23" t="s">
        <v>80</v>
      </c>
      <c r="D12" s="77" t="s">
        <v>92</v>
      </c>
      <c r="E12" s="77"/>
      <c r="F12" s="77"/>
      <c r="G12" s="78"/>
      <c r="H12" s="4" t="s">
        <v>17</v>
      </c>
      <c r="J12" s="28" t="s">
        <v>88</v>
      </c>
      <c r="K12" s="29" t="str">
        <f>IF(J12=K15,"〇","")</f>
        <v/>
      </c>
    </row>
    <row r="13" spans="1:11" ht="12" customHeight="1">
      <c r="A13" s="102"/>
      <c r="B13" s="106"/>
      <c r="C13" s="23" t="s">
        <v>80</v>
      </c>
      <c r="D13" s="77" t="s">
        <v>93</v>
      </c>
      <c r="E13" s="77"/>
      <c r="F13" s="77"/>
      <c r="G13" s="78"/>
      <c r="H13" s="4" t="s">
        <v>70</v>
      </c>
      <c r="J13" s="28" t="s">
        <v>89</v>
      </c>
      <c r="K13" s="29" t="str">
        <f>IF(J13=K15,"〇","")</f>
        <v/>
      </c>
    </row>
    <row r="14" spans="1:11" ht="12" customHeight="1">
      <c r="A14" s="102"/>
      <c r="B14" s="7"/>
      <c r="C14" s="23" t="s">
        <v>80</v>
      </c>
      <c r="D14" s="77" t="s">
        <v>94</v>
      </c>
      <c r="E14" s="77"/>
      <c r="F14" s="77"/>
      <c r="G14" s="78"/>
      <c r="H14" s="6" t="s">
        <v>71</v>
      </c>
      <c r="J14" s="32" t="s">
        <v>90</v>
      </c>
      <c r="K14" s="30" t="str">
        <f>IF(J14=K15,"〇","")</f>
        <v>〇</v>
      </c>
    </row>
    <row r="15" spans="1:11" ht="12" customHeight="1">
      <c r="A15" s="102"/>
      <c r="B15" s="7"/>
      <c r="C15" s="23" t="s">
        <v>80</v>
      </c>
      <c r="D15" s="77" t="s">
        <v>95</v>
      </c>
      <c r="E15" s="77"/>
      <c r="F15" s="77"/>
      <c r="G15" s="78"/>
      <c r="H15" s="8"/>
      <c r="J15" s="33">
        <f>COUNTIF(C11:C17,"〇")</f>
        <v>0</v>
      </c>
      <c r="K15" s="31" t="str">
        <f>IF(J15&lt;4,"d",IF(J15&lt;5,"c",IF(J15&lt;6,"b","a")))</f>
        <v>d</v>
      </c>
    </row>
    <row r="16" spans="1:11" ht="12" customHeight="1">
      <c r="A16" s="102"/>
      <c r="B16" s="7"/>
      <c r="C16" s="23" t="s">
        <v>80</v>
      </c>
      <c r="D16" s="77" t="s">
        <v>96</v>
      </c>
      <c r="E16" s="77"/>
      <c r="F16" s="77"/>
      <c r="G16" s="78"/>
      <c r="H16" s="8"/>
      <c r="K16" s="24"/>
    </row>
    <row r="17" spans="1:11" ht="12" customHeight="1">
      <c r="A17" s="102"/>
      <c r="B17" s="7"/>
      <c r="C17" s="23" t="s">
        <v>80</v>
      </c>
      <c r="D17" s="81" t="s">
        <v>97</v>
      </c>
      <c r="E17" s="81"/>
      <c r="F17" s="81"/>
      <c r="G17" s="82"/>
      <c r="H17" s="8"/>
    </row>
    <row r="18" spans="1:11" ht="12" customHeight="1">
      <c r="A18" s="102"/>
      <c r="B18" s="37" t="s">
        <v>30</v>
      </c>
      <c r="C18" s="25" t="s">
        <v>80</v>
      </c>
      <c r="D18" s="40" t="s">
        <v>214</v>
      </c>
      <c r="E18" s="75"/>
      <c r="F18" s="75"/>
      <c r="G18" s="76"/>
      <c r="H18" s="2" t="s">
        <v>18</v>
      </c>
      <c r="J18" s="26" t="s">
        <v>87</v>
      </c>
      <c r="K18" s="27" t="str">
        <f>IF(J18=K22,"〇","")</f>
        <v/>
      </c>
    </row>
    <row r="19" spans="1:11" ht="12" customHeight="1">
      <c r="A19" s="102"/>
      <c r="B19" s="9" t="s">
        <v>31</v>
      </c>
      <c r="C19" s="23" t="s">
        <v>80</v>
      </c>
      <c r="D19" s="103" t="s">
        <v>98</v>
      </c>
      <c r="E19" s="103"/>
      <c r="F19" s="103"/>
      <c r="G19" s="104"/>
      <c r="H19" s="4" t="s">
        <v>19</v>
      </c>
      <c r="J19" s="28" t="s">
        <v>88</v>
      </c>
      <c r="K19" s="29" t="str">
        <f>IF(J19=K22,"〇","")</f>
        <v/>
      </c>
    </row>
    <row r="20" spans="1:11" ht="12" customHeight="1">
      <c r="A20" s="102"/>
      <c r="B20" s="7"/>
      <c r="C20" s="23" t="s">
        <v>80</v>
      </c>
      <c r="D20" s="77" t="s">
        <v>159</v>
      </c>
      <c r="E20" s="77"/>
      <c r="F20" s="77"/>
      <c r="G20" s="78"/>
      <c r="H20" s="4" t="s">
        <v>72</v>
      </c>
      <c r="J20" s="28" t="s">
        <v>89</v>
      </c>
      <c r="K20" s="29" t="str">
        <f>IF(J20=K22,"〇","")</f>
        <v/>
      </c>
    </row>
    <row r="21" spans="1:11" ht="12" customHeight="1">
      <c r="A21" s="102"/>
      <c r="B21" s="7"/>
      <c r="C21" s="23" t="s">
        <v>80</v>
      </c>
      <c r="D21" s="77" t="s">
        <v>100</v>
      </c>
      <c r="E21" s="77"/>
      <c r="F21" s="77"/>
      <c r="G21" s="78"/>
      <c r="H21" s="6" t="s">
        <v>73</v>
      </c>
      <c r="J21" s="32" t="s">
        <v>90</v>
      </c>
      <c r="K21" s="30" t="str">
        <f>IF(J21=K22,"〇","")</f>
        <v>〇</v>
      </c>
    </row>
    <row r="22" spans="1:11" ht="12" customHeight="1">
      <c r="A22" s="102"/>
      <c r="B22" s="7"/>
      <c r="C22" s="23" t="s">
        <v>80</v>
      </c>
      <c r="D22" s="81" t="s">
        <v>86</v>
      </c>
      <c r="E22" s="81"/>
      <c r="F22" s="81"/>
      <c r="G22" s="82"/>
      <c r="H22" s="8"/>
      <c r="J22" s="33">
        <f>COUNTIF(C18:C22,"〇")</f>
        <v>0</v>
      </c>
      <c r="K22" s="31" t="str">
        <f>IF(J22&lt;2,"d",IF(J22&lt;3,"c",IF(J22&lt;4,"b","a")))</f>
        <v>d</v>
      </c>
    </row>
    <row r="23" spans="1:11" ht="12" customHeight="1">
      <c r="A23" s="102"/>
      <c r="B23" s="37" t="s">
        <v>32</v>
      </c>
      <c r="C23" s="25" t="s">
        <v>80</v>
      </c>
      <c r="D23" s="75" t="s">
        <v>101</v>
      </c>
      <c r="E23" s="75"/>
      <c r="F23" s="75"/>
      <c r="G23" s="76"/>
      <c r="H23" s="2" t="s">
        <v>20</v>
      </c>
      <c r="J23" s="26" t="s">
        <v>87</v>
      </c>
      <c r="K23" s="27" t="str">
        <f>IF(J23=K27,"〇","")</f>
        <v/>
      </c>
    </row>
    <row r="24" spans="1:11" ht="12" customHeight="1">
      <c r="A24" s="102"/>
      <c r="B24" s="9"/>
      <c r="C24" s="23" t="s">
        <v>80</v>
      </c>
      <c r="D24" s="77" t="s">
        <v>102</v>
      </c>
      <c r="E24" s="77"/>
      <c r="F24" s="77"/>
      <c r="G24" s="78"/>
      <c r="H24" s="4" t="s">
        <v>21</v>
      </c>
      <c r="J24" s="28" t="s">
        <v>88</v>
      </c>
      <c r="K24" s="29" t="str">
        <f>IF(J24=K27,"〇","")</f>
        <v/>
      </c>
    </row>
    <row r="25" spans="1:11" ht="12" customHeight="1">
      <c r="A25" s="102"/>
      <c r="B25" s="7"/>
      <c r="C25" s="23" t="s">
        <v>80</v>
      </c>
      <c r="D25" s="77" t="s">
        <v>92</v>
      </c>
      <c r="E25" s="77"/>
      <c r="F25" s="77"/>
      <c r="G25" s="78"/>
      <c r="H25" s="4" t="s">
        <v>74</v>
      </c>
      <c r="J25" s="28" t="s">
        <v>89</v>
      </c>
      <c r="K25" s="29" t="str">
        <f>IF(J25=K27,"〇","")</f>
        <v/>
      </c>
    </row>
    <row r="26" spans="1:11" ht="12" customHeight="1">
      <c r="A26" s="102"/>
      <c r="B26" s="7"/>
      <c r="C26" s="23" t="s">
        <v>80</v>
      </c>
      <c r="D26" s="77" t="s">
        <v>103</v>
      </c>
      <c r="E26" s="77"/>
      <c r="F26" s="77"/>
      <c r="G26" s="78"/>
      <c r="H26" s="6" t="s">
        <v>75</v>
      </c>
      <c r="J26" s="32" t="s">
        <v>90</v>
      </c>
      <c r="K26" s="30" t="str">
        <f>IF(J26=K27,"〇","")</f>
        <v>〇</v>
      </c>
    </row>
    <row r="27" spans="1:11" ht="12" customHeight="1">
      <c r="A27" s="102"/>
      <c r="B27" s="7"/>
      <c r="C27" s="23" t="s">
        <v>80</v>
      </c>
      <c r="D27" s="77" t="s">
        <v>104</v>
      </c>
      <c r="E27" s="77"/>
      <c r="F27" s="77"/>
      <c r="G27" s="78"/>
      <c r="H27" s="8"/>
      <c r="J27" s="33">
        <f>COUNTIF(C23:C28,"〇")</f>
        <v>0</v>
      </c>
      <c r="K27" s="31" t="str">
        <f>IF(J27&lt;3,"d",IF(J27&lt;4,"c",IF(J27&lt;5,"b","a")))</f>
        <v>d</v>
      </c>
    </row>
    <row r="28" spans="1:11" ht="12" customHeight="1">
      <c r="A28" s="102"/>
      <c r="B28" s="7"/>
      <c r="C28" s="23" t="s">
        <v>80</v>
      </c>
      <c r="D28" s="81" t="s">
        <v>95</v>
      </c>
      <c r="E28" s="81"/>
      <c r="F28" s="81"/>
      <c r="G28" s="82"/>
      <c r="H28" s="8"/>
    </row>
    <row r="29" spans="1:11" ht="12" customHeight="1">
      <c r="A29" s="102"/>
      <c r="B29" s="37" t="s">
        <v>33</v>
      </c>
      <c r="C29" s="25" t="s">
        <v>80</v>
      </c>
      <c r="D29" s="40" t="s">
        <v>215</v>
      </c>
      <c r="E29" s="40"/>
      <c r="F29" s="40"/>
      <c r="G29" s="132"/>
      <c r="H29" s="2" t="s">
        <v>16</v>
      </c>
      <c r="J29" s="26" t="s">
        <v>87</v>
      </c>
      <c r="K29" s="27" t="str">
        <f>IF(J29=K33,"〇","")</f>
        <v/>
      </c>
    </row>
    <row r="30" spans="1:11" ht="12" customHeight="1">
      <c r="A30" s="102"/>
      <c r="B30" s="9"/>
      <c r="C30" s="23" t="s">
        <v>80</v>
      </c>
      <c r="D30" s="79" t="s">
        <v>105</v>
      </c>
      <c r="E30" s="77"/>
      <c r="F30" s="77"/>
      <c r="G30" s="78"/>
      <c r="H30" s="4" t="s">
        <v>17</v>
      </c>
      <c r="J30" s="28" t="s">
        <v>88</v>
      </c>
      <c r="K30" s="29" t="str">
        <f>IF(J30=K33,"〇","")</f>
        <v/>
      </c>
    </row>
    <row r="31" spans="1:11" ht="12" customHeight="1">
      <c r="A31" s="102"/>
      <c r="B31" s="10"/>
      <c r="C31" s="23" t="s">
        <v>80</v>
      </c>
      <c r="D31" s="103" t="s">
        <v>107</v>
      </c>
      <c r="E31" s="103"/>
      <c r="F31" s="103"/>
      <c r="G31" s="104"/>
      <c r="H31" s="4" t="s">
        <v>70</v>
      </c>
      <c r="J31" s="28" t="s">
        <v>89</v>
      </c>
      <c r="K31" s="29" t="str">
        <f>IF(J31=K33,"〇","")</f>
        <v/>
      </c>
    </row>
    <row r="32" spans="1:11" ht="12" customHeight="1">
      <c r="A32" s="102"/>
      <c r="B32" s="10"/>
      <c r="C32" s="23" t="s">
        <v>80</v>
      </c>
      <c r="D32" s="79" t="s">
        <v>108</v>
      </c>
      <c r="E32" s="79"/>
      <c r="F32" s="79"/>
      <c r="G32" s="80"/>
      <c r="H32" s="6" t="s">
        <v>71</v>
      </c>
      <c r="J32" s="32" t="s">
        <v>90</v>
      </c>
      <c r="K32" s="30" t="str">
        <f>IF(J32=K33,"〇","")</f>
        <v>〇</v>
      </c>
    </row>
    <row r="33" spans="1:11" ht="12" customHeight="1">
      <c r="A33" s="102"/>
      <c r="B33" s="21"/>
      <c r="C33" s="23" t="s">
        <v>80</v>
      </c>
      <c r="D33" s="79" t="s">
        <v>106</v>
      </c>
      <c r="E33" s="79"/>
      <c r="F33" s="79"/>
      <c r="G33" s="80"/>
      <c r="H33" s="8"/>
      <c r="J33" s="33">
        <f>COUNTIF(C29:C35,"〇")</f>
        <v>0</v>
      </c>
      <c r="K33" s="31" t="str">
        <f>IF(J33&lt;4,"d",IF(J33&lt;5,"c",IF(J33&lt;6,"b","a")))</f>
        <v>d</v>
      </c>
    </row>
    <row r="34" spans="1:11" ht="12" customHeight="1">
      <c r="A34" s="102"/>
      <c r="B34" s="21"/>
      <c r="C34" s="23" t="s">
        <v>80</v>
      </c>
      <c r="D34" s="79" t="s">
        <v>109</v>
      </c>
      <c r="E34" s="79"/>
      <c r="F34" s="79"/>
      <c r="G34" s="80"/>
      <c r="H34" s="4"/>
    </row>
    <row r="35" spans="1:11" ht="12" customHeight="1">
      <c r="A35" s="102"/>
      <c r="B35" s="9"/>
      <c r="C35" s="23" t="s">
        <v>80</v>
      </c>
      <c r="D35" s="83" t="s">
        <v>110</v>
      </c>
      <c r="E35" s="83"/>
      <c r="F35" s="83"/>
      <c r="G35" s="84"/>
      <c r="H35" s="4"/>
    </row>
    <row r="36" spans="1:11" ht="12" customHeight="1">
      <c r="A36" s="102"/>
      <c r="B36" s="37" t="s">
        <v>35</v>
      </c>
      <c r="C36" s="25" t="s">
        <v>80</v>
      </c>
      <c r="D36" s="40" t="s">
        <v>98</v>
      </c>
      <c r="E36" s="75"/>
      <c r="F36" s="75"/>
      <c r="G36" s="76"/>
      <c r="H36" s="2" t="s">
        <v>20</v>
      </c>
      <c r="J36" s="26" t="s">
        <v>87</v>
      </c>
      <c r="K36" s="27" t="str">
        <f>IF(J36=K40,"〇","")</f>
        <v/>
      </c>
    </row>
    <row r="37" spans="1:11" ht="12" customHeight="1">
      <c r="A37" s="102"/>
      <c r="B37" s="10"/>
      <c r="C37" s="23" t="s">
        <v>80</v>
      </c>
      <c r="D37" s="79" t="s">
        <v>111</v>
      </c>
      <c r="E37" s="77"/>
      <c r="F37" s="77"/>
      <c r="G37" s="78"/>
      <c r="H37" s="4" t="s">
        <v>21</v>
      </c>
      <c r="J37" s="28" t="s">
        <v>88</v>
      </c>
      <c r="K37" s="29" t="str">
        <f>IF(J37=K40,"〇","")</f>
        <v/>
      </c>
    </row>
    <row r="38" spans="1:11" ht="12" customHeight="1">
      <c r="A38" s="102"/>
      <c r="B38" s="10"/>
      <c r="C38" s="23" t="s">
        <v>80</v>
      </c>
      <c r="D38" s="79" t="s">
        <v>112</v>
      </c>
      <c r="E38" s="77"/>
      <c r="F38" s="77"/>
      <c r="G38" s="78"/>
      <c r="H38" s="4" t="s">
        <v>74</v>
      </c>
      <c r="J38" s="28" t="s">
        <v>89</v>
      </c>
      <c r="K38" s="29" t="str">
        <f>IF(J38=K40,"〇","")</f>
        <v/>
      </c>
    </row>
    <row r="39" spans="1:11" ht="12" customHeight="1">
      <c r="A39" s="102"/>
      <c r="B39" s="10"/>
      <c r="C39" s="23" t="s">
        <v>80</v>
      </c>
      <c r="D39" s="79" t="s">
        <v>113</v>
      </c>
      <c r="E39" s="77"/>
      <c r="F39" s="77"/>
      <c r="G39" s="78"/>
      <c r="H39" s="6" t="s">
        <v>75</v>
      </c>
      <c r="J39" s="32" t="s">
        <v>90</v>
      </c>
      <c r="K39" s="30" t="str">
        <f>IF(J39=K40,"〇","")</f>
        <v>〇</v>
      </c>
    </row>
    <row r="40" spans="1:11" ht="12" customHeight="1">
      <c r="A40" s="102"/>
      <c r="B40" s="10"/>
      <c r="C40" s="23" t="s">
        <v>80</v>
      </c>
      <c r="D40" s="79" t="s">
        <v>114</v>
      </c>
      <c r="E40" s="77"/>
      <c r="F40" s="77"/>
      <c r="G40" s="78"/>
      <c r="H40" s="8"/>
      <c r="J40" s="33">
        <f>COUNTIF(C36:C41,"〇")</f>
        <v>0</v>
      </c>
      <c r="K40" s="31" t="str">
        <f>IF(J40&lt;3,"d",IF(J40&lt;4,"c",IF(J40&lt;5,"b","a")))</f>
        <v>d</v>
      </c>
    </row>
    <row r="41" spans="1:11" ht="12" customHeight="1">
      <c r="A41" s="102"/>
      <c r="B41" s="22"/>
      <c r="C41" s="34" t="s">
        <v>80</v>
      </c>
      <c r="D41" s="83" t="s">
        <v>95</v>
      </c>
      <c r="E41" s="81"/>
      <c r="F41" s="81"/>
      <c r="G41" s="82"/>
      <c r="H41" s="13"/>
    </row>
    <row r="43" spans="1:11" ht="19.5">
      <c r="D43" s="134"/>
    </row>
  </sheetData>
  <mergeCells count="11">
    <mergeCell ref="D19:G19"/>
    <mergeCell ref="E1:G2"/>
    <mergeCell ref="A2:B2"/>
    <mergeCell ref="A3:A4"/>
    <mergeCell ref="B3:B4"/>
    <mergeCell ref="C3:E3"/>
    <mergeCell ref="C4:F4"/>
    <mergeCell ref="A5:A8"/>
    <mergeCell ref="A9:A41"/>
    <mergeCell ref="B11:B13"/>
    <mergeCell ref="D31:G31"/>
  </mergeCells>
  <phoneticPr fontId="1"/>
  <dataValidations count="1">
    <dataValidation type="list" allowBlank="1" showInputMessage="1" showErrorMessage="1" sqref="C5:C41">
      <formula1>"・,〇"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BreakPreview" topLeftCell="A22" zoomScaleNormal="100" zoomScaleSheetLayoutView="100" workbookViewId="0">
      <selection activeCell="G42" sqref="G42"/>
    </sheetView>
  </sheetViews>
  <sheetFormatPr defaultRowHeight="18.75"/>
  <cols>
    <col min="1" max="1" width="10.625" style="1" customWidth="1"/>
    <col min="2" max="2" width="25.625" style="1" customWidth="1"/>
    <col min="3" max="3" width="2.5" style="1" customWidth="1"/>
    <col min="4" max="4" width="2.75" style="1" customWidth="1"/>
    <col min="5" max="5" width="11.375" style="1" customWidth="1"/>
    <col min="6" max="7" width="16.625" style="1" customWidth="1"/>
    <col min="8" max="8" width="31.125" style="1" customWidth="1"/>
    <col min="9" max="9" width="8" style="1" customWidth="1"/>
    <col min="10" max="13" width="9" style="7"/>
    <col min="14" max="16384" width="9" style="1"/>
  </cols>
  <sheetData>
    <row r="1" spans="1:13" s="7" customFormat="1" ht="12" customHeight="1">
      <c r="A1" s="14" t="s">
        <v>36</v>
      </c>
      <c r="E1" s="109" t="s">
        <v>1</v>
      </c>
      <c r="F1" s="109"/>
      <c r="G1" s="109"/>
      <c r="H1" s="19"/>
      <c r="I1" s="1"/>
    </row>
    <row r="2" spans="1:13" s="7" customFormat="1" ht="12" customHeight="1">
      <c r="A2" s="110" t="s">
        <v>0</v>
      </c>
      <c r="B2" s="111"/>
      <c r="C2" s="55"/>
      <c r="D2" s="55"/>
      <c r="E2" s="109"/>
      <c r="F2" s="109"/>
      <c r="G2" s="109"/>
      <c r="H2" s="9" t="s">
        <v>2</v>
      </c>
      <c r="I2" s="1"/>
    </row>
    <row r="3" spans="1:13" s="7" customFormat="1" ht="12" customHeight="1">
      <c r="A3" s="112" t="s">
        <v>3</v>
      </c>
      <c r="B3" s="113" t="s">
        <v>4</v>
      </c>
      <c r="C3" s="114" t="s">
        <v>5</v>
      </c>
      <c r="D3" s="115"/>
      <c r="E3" s="116"/>
      <c r="F3" s="15" t="s">
        <v>6</v>
      </c>
      <c r="G3" s="15" t="s">
        <v>7</v>
      </c>
      <c r="H3" s="15" t="s">
        <v>8</v>
      </c>
      <c r="I3" s="1"/>
    </row>
    <row r="4" spans="1:13" s="7" customFormat="1" ht="12" customHeight="1">
      <c r="A4" s="112"/>
      <c r="B4" s="113"/>
      <c r="C4" s="117" t="s">
        <v>9</v>
      </c>
      <c r="D4" s="118"/>
      <c r="E4" s="118"/>
      <c r="F4" s="119"/>
      <c r="G4" s="56" t="s">
        <v>10</v>
      </c>
      <c r="H4" s="56" t="s">
        <v>11</v>
      </c>
      <c r="I4" s="1"/>
    </row>
    <row r="5" spans="1:13" s="7" customFormat="1" ht="12" customHeight="1">
      <c r="A5" s="107" t="s">
        <v>12</v>
      </c>
      <c r="B5" s="14" t="s">
        <v>37</v>
      </c>
      <c r="C5" s="25" t="s">
        <v>80</v>
      </c>
      <c r="D5" s="40" t="s">
        <v>115</v>
      </c>
      <c r="E5" s="40"/>
      <c r="F5" s="40"/>
      <c r="G5" s="132"/>
      <c r="H5" s="4" t="s">
        <v>18</v>
      </c>
      <c r="I5" s="1"/>
      <c r="J5" s="26" t="s">
        <v>87</v>
      </c>
      <c r="K5" s="27" t="str">
        <f>IF(J5=K9,"〇","")</f>
        <v/>
      </c>
    </row>
    <row r="6" spans="1:13" s="7" customFormat="1" ht="12" customHeight="1">
      <c r="A6" s="107"/>
      <c r="B6" s="9"/>
      <c r="C6" s="23" t="s">
        <v>80</v>
      </c>
      <c r="D6" s="77" t="s">
        <v>116</v>
      </c>
      <c r="E6" s="77"/>
      <c r="F6" s="77"/>
      <c r="G6" s="78"/>
      <c r="H6" s="4" t="s">
        <v>19</v>
      </c>
      <c r="I6" s="1"/>
      <c r="J6" s="28" t="s">
        <v>88</v>
      </c>
      <c r="K6" s="29" t="str">
        <f>IF(J6=K9,"〇","")</f>
        <v/>
      </c>
    </row>
    <row r="7" spans="1:13" s="7" customFormat="1" ht="12" customHeight="1">
      <c r="A7" s="107"/>
      <c r="B7" s="16"/>
      <c r="C7" s="23" t="s">
        <v>80</v>
      </c>
      <c r="D7" s="77" t="s">
        <v>117</v>
      </c>
      <c r="E7" s="77"/>
      <c r="F7" s="77"/>
      <c r="G7" s="78"/>
      <c r="H7" s="4" t="s">
        <v>72</v>
      </c>
      <c r="I7" s="1"/>
      <c r="J7" s="28" t="s">
        <v>89</v>
      </c>
      <c r="K7" s="29" t="str">
        <f>IF(J7=K9,"〇","")</f>
        <v/>
      </c>
    </row>
    <row r="8" spans="1:13" ht="12" customHeight="1">
      <c r="A8" s="108"/>
      <c r="B8" s="9"/>
      <c r="C8" s="23" t="s">
        <v>80</v>
      </c>
      <c r="D8" s="77" t="s">
        <v>118</v>
      </c>
      <c r="E8" s="77"/>
      <c r="F8" s="77"/>
      <c r="G8" s="78"/>
      <c r="H8" s="6" t="s">
        <v>73</v>
      </c>
      <c r="J8" s="32" t="s">
        <v>90</v>
      </c>
      <c r="K8" s="30" t="str">
        <f>IF(J8=K9,"〇","")</f>
        <v>〇</v>
      </c>
    </row>
    <row r="9" spans="1:13" ht="12" customHeight="1">
      <c r="A9" s="101" t="s">
        <v>13</v>
      </c>
      <c r="B9" s="38"/>
      <c r="C9" s="34" t="s">
        <v>80</v>
      </c>
      <c r="D9" s="81" t="s">
        <v>86</v>
      </c>
      <c r="E9" s="81"/>
      <c r="F9" s="81"/>
      <c r="G9" s="82"/>
      <c r="H9" s="13"/>
      <c r="J9" s="33">
        <f>COUNTIF(C5:C9,"〇")</f>
        <v>0</v>
      </c>
      <c r="K9" s="31" t="str">
        <f>IF(J9&lt;2,"d",IF(J9&lt;3,"c",IF(J9&lt;4,"b","a")))</f>
        <v>d</v>
      </c>
    </row>
    <row r="10" spans="1:13" ht="12" customHeight="1">
      <c r="A10" s="102"/>
      <c r="B10" s="105" t="s">
        <v>38</v>
      </c>
      <c r="C10" s="23" t="s">
        <v>80</v>
      </c>
      <c r="D10" s="75" t="s">
        <v>119</v>
      </c>
      <c r="E10" s="75"/>
      <c r="F10" s="75"/>
      <c r="G10" s="76"/>
      <c r="H10" s="4" t="s">
        <v>23</v>
      </c>
      <c r="J10" s="26" t="s">
        <v>87</v>
      </c>
      <c r="K10" s="27" t="str">
        <f>IF(J10=M13,"〇","")</f>
        <v/>
      </c>
    </row>
    <row r="11" spans="1:13" ht="12" customHeight="1">
      <c r="A11" s="102"/>
      <c r="B11" s="122"/>
      <c r="C11" s="23" t="s">
        <v>80</v>
      </c>
      <c r="D11" s="77" t="s">
        <v>120</v>
      </c>
      <c r="E11" s="77"/>
      <c r="F11" s="77"/>
      <c r="G11" s="78"/>
      <c r="H11" s="4" t="s">
        <v>24</v>
      </c>
      <c r="J11" s="28" t="s">
        <v>88</v>
      </c>
      <c r="K11" s="29" t="str">
        <f>IF(J11=M13,"〇","")</f>
        <v/>
      </c>
    </row>
    <row r="12" spans="1:13" ht="12" customHeight="1">
      <c r="A12" s="102"/>
      <c r="B12" s="122"/>
      <c r="C12" s="23" t="s">
        <v>80</v>
      </c>
      <c r="D12" s="137" t="s">
        <v>121</v>
      </c>
      <c r="E12" s="137"/>
      <c r="F12" s="137"/>
      <c r="G12" s="138"/>
      <c r="H12" s="4" t="s">
        <v>76</v>
      </c>
      <c r="J12" s="28" t="s">
        <v>89</v>
      </c>
      <c r="K12" s="29" t="str">
        <f>IF(J12=M13,"〇","")</f>
        <v/>
      </c>
    </row>
    <row r="13" spans="1:13" ht="12" customHeight="1">
      <c r="A13" s="102"/>
      <c r="B13" s="122"/>
      <c r="C13" s="23" t="s">
        <v>80</v>
      </c>
      <c r="D13" s="81" t="s">
        <v>95</v>
      </c>
      <c r="E13" s="81"/>
      <c r="F13" s="81"/>
      <c r="G13" s="82"/>
      <c r="H13" s="6" t="s">
        <v>77</v>
      </c>
      <c r="J13" s="32" t="s">
        <v>90</v>
      </c>
      <c r="K13" s="30" t="str">
        <f>IF(J13=M13,"〇","")</f>
        <v>〇</v>
      </c>
      <c r="L13" s="35">
        <f>COUNTIF(C10:C13,"〇")</f>
        <v>0</v>
      </c>
      <c r="M13" s="36" t="str">
        <f>IF(L13=0,"d",IF(L13&lt;2,"c",IF(L13&lt;3,"b","a")))</f>
        <v>d</v>
      </c>
    </row>
    <row r="14" spans="1:13" ht="12" customHeight="1">
      <c r="A14" s="102"/>
      <c r="B14" s="37" t="s">
        <v>39</v>
      </c>
      <c r="C14" s="25" t="s">
        <v>80</v>
      </c>
      <c r="D14" s="75" t="s">
        <v>122</v>
      </c>
      <c r="E14" s="75"/>
      <c r="F14" s="75"/>
      <c r="G14" s="76"/>
      <c r="H14" s="2" t="s">
        <v>20</v>
      </c>
      <c r="J14" s="26" t="s">
        <v>87</v>
      </c>
      <c r="K14" s="27" t="str">
        <f>IF(J14=K18,"〇","")</f>
        <v/>
      </c>
    </row>
    <row r="15" spans="1:13" ht="12" customHeight="1">
      <c r="A15" s="102"/>
      <c r="B15" s="10"/>
      <c r="C15" s="23" t="s">
        <v>80</v>
      </c>
      <c r="D15" s="77" t="s">
        <v>123</v>
      </c>
      <c r="E15" s="77"/>
      <c r="F15" s="77"/>
      <c r="G15" s="78"/>
      <c r="H15" s="4" t="s">
        <v>21</v>
      </c>
      <c r="J15" s="28" t="s">
        <v>88</v>
      </c>
      <c r="K15" s="29" t="str">
        <f>IF(J15=K18,"〇","")</f>
        <v/>
      </c>
    </row>
    <row r="16" spans="1:13" ht="12" customHeight="1">
      <c r="A16" s="102"/>
      <c r="B16" s="21"/>
      <c r="C16" s="23" t="s">
        <v>80</v>
      </c>
      <c r="D16" s="77" t="s">
        <v>99</v>
      </c>
      <c r="E16" s="77"/>
      <c r="F16" s="77"/>
      <c r="G16" s="78"/>
      <c r="H16" s="4" t="s">
        <v>74</v>
      </c>
      <c r="J16" s="28" t="s">
        <v>89</v>
      </c>
      <c r="K16" s="29" t="str">
        <f>IF(J16=K18,"〇","")</f>
        <v/>
      </c>
    </row>
    <row r="17" spans="1:13" ht="12" customHeight="1">
      <c r="A17" s="102"/>
      <c r="B17" s="54"/>
      <c r="C17" s="23" t="s">
        <v>80</v>
      </c>
      <c r="D17" s="77" t="s">
        <v>100</v>
      </c>
      <c r="E17" s="77"/>
      <c r="F17" s="77"/>
      <c r="G17" s="78"/>
      <c r="H17" s="6" t="s">
        <v>75</v>
      </c>
      <c r="J17" s="32" t="s">
        <v>90</v>
      </c>
      <c r="K17" s="30" t="str">
        <f>IF(J17=K18,"〇","")</f>
        <v>〇</v>
      </c>
    </row>
    <row r="18" spans="1:13" ht="12" customHeight="1">
      <c r="A18" s="102"/>
      <c r="B18" s="20"/>
      <c r="C18" s="23" t="s">
        <v>80</v>
      </c>
      <c r="D18" s="77" t="s">
        <v>124</v>
      </c>
      <c r="E18" s="77"/>
      <c r="F18" s="77"/>
      <c r="G18" s="78"/>
      <c r="H18" s="4"/>
      <c r="J18" s="33">
        <f>COUNTIF(C14:C19,"〇")</f>
        <v>0</v>
      </c>
      <c r="K18" s="31" t="str">
        <f>IF(J18&lt;3,"d",IF(J18&lt;4,"c",IF(J18&lt;5,"b","a")))</f>
        <v>d</v>
      </c>
    </row>
    <row r="19" spans="1:13" ht="12" customHeight="1">
      <c r="A19" s="102"/>
      <c r="B19" s="9"/>
      <c r="C19" s="34" t="s">
        <v>80</v>
      </c>
      <c r="D19" s="81" t="s">
        <v>86</v>
      </c>
      <c r="E19" s="81"/>
      <c r="F19" s="81"/>
      <c r="G19" s="82"/>
      <c r="H19" s="4"/>
    </row>
    <row r="20" spans="1:13" ht="12" customHeight="1">
      <c r="A20" s="102"/>
      <c r="B20" s="37" t="s">
        <v>40</v>
      </c>
      <c r="C20" s="25" t="s">
        <v>80</v>
      </c>
      <c r="D20" s="75" t="s">
        <v>123</v>
      </c>
      <c r="E20" s="75"/>
      <c r="F20" s="75"/>
      <c r="G20" s="76"/>
      <c r="H20" s="2" t="s">
        <v>16</v>
      </c>
      <c r="J20" s="26" t="s">
        <v>87</v>
      </c>
      <c r="K20" s="27" t="str">
        <f>IF(J20=K24,"〇","")</f>
        <v/>
      </c>
    </row>
    <row r="21" spans="1:13" ht="12" customHeight="1">
      <c r="A21" s="102"/>
      <c r="B21" s="21"/>
      <c r="C21" s="23" t="s">
        <v>80</v>
      </c>
      <c r="D21" s="77" t="s">
        <v>125</v>
      </c>
      <c r="E21" s="77"/>
      <c r="F21" s="77"/>
      <c r="G21" s="78"/>
      <c r="H21" s="4" t="s">
        <v>17</v>
      </c>
      <c r="J21" s="28" t="s">
        <v>88</v>
      </c>
      <c r="K21" s="29" t="str">
        <f>IF(J21=K24,"〇","")</f>
        <v/>
      </c>
    </row>
    <row r="22" spans="1:13" ht="12" customHeight="1">
      <c r="A22" s="102"/>
      <c r="B22" s="54"/>
      <c r="C22" s="23" t="s">
        <v>80</v>
      </c>
      <c r="D22" s="77" t="s">
        <v>126</v>
      </c>
      <c r="E22" s="77"/>
      <c r="F22" s="77"/>
      <c r="G22" s="78"/>
      <c r="H22" s="4" t="s">
        <v>70</v>
      </c>
      <c r="J22" s="28" t="s">
        <v>89</v>
      </c>
      <c r="K22" s="29" t="str">
        <f>IF(J22=K24,"〇","")</f>
        <v/>
      </c>
    </row>
    <row r="23" spans="1:13" ht="12" customHeight="1">
      <c r="A23" s="102"/>
      <c r="B23" s="20"/>
      <c r="C23" s="23" t="s">
        <v>80</v>
      </c>
      <c r="D23" s="77" t="s">
        <v>86</v>
      </c>
      <c r="E23" s="77"/>
      <c r="F23" s="77"/>
      <c r="G23" s="78"/>
      <c r="H23" s="6" t="s">
        <v>71</v>
      </c>
      <c r="J23" s="32" t="s">
        <v>90</v>
      </c>
      <c r="K23" s="30" t="str">
        <f>IF(J23=K24,"〇","")</f>
        <v>〇</v>
      </c>
    </row>
    <row r="24" spans="1:13" ht="12" customHeight="1">
      <c r="A24" s="102"/>
      <c r="B24" s="9"/>
      <c r="C24" s="23" t="s">
        <v>80</v>
      </c>
      <c r="D24" s="77" t="s">
        <v>127</v>
      </c>
      <c r="E24" s="77"/>
      <c r="F24" s="77"/>
      <c r="G24" s="78"/>
      <c r="H24" s="4"/>
      <c r="J24" s="33">
        <f>COUNTIF(C20:C26,"〇")</f>
        <v>0</v>
      </c>
      <c r="K24" s="31" t="str">
        <f>IF(J24&lt;4,"d",IF(J24&lt;5,"c",IF(J24&lt;6,"b","a")))</f>
        <v>d</v>
      </c>
    </row>
    <row r="25" spans="1:13" ht="12" customHeight="1">
      <c r="A25" s="102"/>
      <c r="B25" s="10"/>
      <c r="C25" s="23" t="s">
        <v>80</v>
      </c>
      <c r="D25" s="77" t="s">
        <v>128</v>
      </c>
      <c r="E25" s="77"/>
      <c r="F25" s="77"/>
      <c r="G25" s="78"/>
      <c r="H25" s="6"/>
    </row>
    <row r="26" spans="1:13" ht="12" customHeight="1">
      <c r="A26" s="102"/>
      <c r="B26" s="22"/>
      <c r="C26" s="34" t="s">
        <v>80</v>
      </c>
      <c r="D26" s="139" t="s">
        <v>121</v>
      </c>
      <c r="E26" s="139"/>
      <c r="F26" s="139"/>
      <c r="G26" s="140"/>
      <c r="H26" s="6"/>
    </row>
    <row r="27" spans="1:13" ht="12" customHeight="1">
      <c r="A27" s="102"/>
      <c r="B27" s="21" t="s">
        <v>41</v>
      </c>
      <c r="C27" s="23" t="s">
        <v>80</v>
      </c>
      <c r="D27" s="75" t="s">
        <v>129</v>
      </c>
      <c r="E27" s="75"/>
      <c r="F27" s="75"/>
      <c r="G27" s="76"/>
      <c r="H27" s="2" t="s">
        <v>23</v>
      </c>
      <c r="J27" s="26" t="s">
        <v>87</v>
      </c>
      <c r="K27" s="27" t="str">
        <f>IF(J27=M30,"〇","")</f>
        <v/>
      </c>
    </row>
    <row r="28" spans="1:13" ht="12" customHeight="1">
      <c r="A28" s="102"/>
      <c r="B28" s="20" t="s">
        <v>42</v>
      </c>
      <c r="C28" s="23" t="s">
        <v>80</v>
      </c>
      <c r="D28" s="77" t="s">
        <v>98</v>
      </c>
      <c r="E28" s="77"/>
      <c r="F28" s="77"/>
      <c r="G28" s="78"/>
      <c r="H28" s="4" t="s">
        <v>24</v>
      </c>
      <c r="J28" s="28" t="s">
        <v>88</v>
      </c>
      <c r="K28" s="29" t="str">
        <f>IF(J28=M30,"〇","")</f>
        <v/>
      </c>
    </row>
    <row r="29" spans="1:13" ht="12" customHeight="1">
      <c r="A29" s="102"/>
      <c r="B29" s="21"/>
      <c r="C29" s="23" t="s">
        <v>80</v>
      </c>
      <c r="D29" s="77" t="s">
        <v>130</v>
      </c>
      <c r="E29" s="77"/>
      <c r="F29" s="77"/>
      <c r="G29" s="78"/>
      <c r="H29" s="4" t="s">
        <v>76</v>
      </c>
      <c r="J29" s="28" t="s">
        <v>89</v>
      </c>
      <c r="K29" s="29" t="str">
        <f>IF(J29=M30,"〇","")</f>
        <v/>
      </c>
    </row>
    <row r="30" spans="1:13" ht="12" customHeight="1">
      <c r="A30" s="102"/>
      <c r="B30" s="9"/>
      <c r="C30" s="23" t="s">
        <v>80</v>
      </c>
      <c r="D30" s="139" t="s">
        <v>121</v>
      </c>
      <c r="E30" s="139"/>
      <c r="F30" s="139"/>
      <c r="G30" s="140"/>
      <c r="H30" s="6" t="s">
        <v>77</v>
      </c>
      <c r="J30" s="32" t="s">
        <v>90</v>
      </c>
      <c r="K30" s="30" t="str">
        <f>IF(J30=M30,"〇","")</f>
        <v>〇</v>
      </c>
      <c r="L30" s="35">
        <f>COUNTIF(C27:C30,"〇")</f>
        <v>0</v>
      </c>
      <c r="M30" s="36" t="str">
        <f>IF(L30=0,"d",IF(L30&lt;2,"c",IF(L30&lt;3,"b","a")))</f>
        <v>d</v>
      </c>
    </row>
    <row r="31" spans="1:13" ht="12" customHeight="1">
      <c r="A31" s="102"/>
      <c r="B31" s="37" t="s">
        <v>43</v>
      </c>
      <c r="C31" s="25" t="s">
        <v>80</v>
      </c>
      <c r="D31" s="75" t="s">
        <v>131</v>
      </c>
      <c r="E31" s="75"/>
      <c r="F31" s="75"/>
      <c r="G31" s="76"/>
      <c r="H31" s="2" t="s">
        <v>16</v>
      </c>
      <c r="J31" s="26" t="s">
        <v>87</v>
      </c>
      <c r="K31" s="27" t="str">
        <f>IF(J31=K35,"〇","")</f>
        <v/>
      </c>
    </row>
    <row r="32" spans="1:13" ht="12" customHeight="1">
      <c r="A32" s="102"/>
      <c r="B32" s="10"/>
      <c r="C32" s="23" t="s">
        <v>80</v>
      </c>
      <c r="D32" s="77" t="s">
        <v>132</v>
      </c>
      <c r="E32" s="77"/>
      <c r="F32" s="77"/>
      <c r="G32" s="78"/>
      <c r="H32" s="4" t="s">
        <v>17</v>
      </c>
      <c r="J32" s="28" t="s">
        <v>88</v>
      </c>
      <c r="K32" s="29" t="str">
        <f>IF(J32=K35,"〇","")</f>
        <v/>
      </c>
    </row>
    <row r="33" spans="1:13" ht="12" customHeight="1">
      <c r="A33" s="102"/>
      <c r="B33" s="21"/>
      <c r="C33" s="23" t="s">
        <v>80</v>
      </c>
      <c r="D33" s="77" t="s">
        <v>133</v>
      </c>
      <c r="E33" s="77"/>
      <c r="F33" s="77"/>
      <c r="G33" s="78"/>
      <c r="H33" s="4" t="s">
        <v>70</v>
      </c>
      <c r="J33" s="28" t="s">
        <v>89</v>
      </c>
      <c r="K33" s="29" t="str">
        <f>IF(J33=K35,"〇","")</f>
        <v/>
      </c>
    </row>
    <row r="34" spans="1:13" ht="12" customHeight="1">
      <c r="A34" s="102"/>
      <c r="B34" s="21"/>
      <c r="C34" s="23" t="s">
        <v>80</v>
      </c>
      <c r="D34" s="77" t="s">
        <v>134</v>
      </c>
      <c r="E34" s="77"/>
      <c r="F34" s="77"/>
      <c r="G34" s="78"/>
      <c r="H34" s="6" t="s">
        <v>71</v>
      </c>
      <c r="J34" s="32" t="s">
        <v>90</v>
      </c>
      <c r="K34" s="30" t="str">
        <f>IF(J34=K35,"〇","")</f>
        <v>〇</v>
      </c>
    </row>
    <row r="35" spans="1:13" ht="12" customHeight="1">
      <c r="A35" s="102"/>
      <c r="B35" s="9"/>
      <c r="C35" s="23" t="s">
        <v>80</v>
      </c>
      <c r="D35" s="77" t="s">
        <v>93</v>
      </c>
      <c r="E35" s="77"/>
      <c r="F35" s="77"/>
      <c r="G35" s="78"/>
      <c r="H35" s="4"/>
      <c r="J35" s="33">
        <f>COUNTIF(C31:C37,"〇")</f>
        <v>0</v>
      </c>
      <c r="K35" s="31" t="str">
        <f>IF(J35&lt;4,"d",IF(J35&lt;5,"c",IF(J35&lt;6,"b","a")))</f>
        <v>d</v>
      </c>
    </row>
    <row r="36" spans="1:13" ht="12" customHeight="1">
      <c r="A36" s="102"/>
      <c r="B36" s="10"/>
      <c r="C36" s="23" t="s">
        <v>80</v>
      </c>
      <c r="D36" s="77" t="s">
        <v>94</v>
      </c>
      <c r="E36" s="77"/>
      <c r="F36" s="77"/>
      <c r="G36" s="78"/>
      <c r="H36" s="4"/>
    </row>
    <row r="37" spans="1:13" ht="12" customHeight="1">
      <c r="A37" s="102"/>
      <c r="B37" s="10"/>
      <c r="C37" s="34" t="s">
        <v>80</v>
      </c>
      <c r="D37" s="81" t="s">
        <v>86</v>
      </c>
      <c r="E37" s="81"/>
      <c r="F37" s="81"/>
      <c r="G37" s="82"/>
      <c r="H37" s="6"/>
    </row>
    <row r="38" spans="1:13" ht="12" customHeight="1">
      <c r="A38" s="102"/>
      <c r="B38" s="37" t="s">
        <v>44</v>
      </c>
      <c r="C38" s="25" t="s">
        <v>80</v>
      </c>
      <c r="D38" s="75" t="s">
        <v>135</v>
      </c>
      <c r="E38" s="75"/>
      <c r="F38" s="75"/>
      <c r="G38" s="76"/>
      <c r="H38" s="2" t="s">
        <v>23</v>
      </c>
      <c r="J38" s="26" t="s">
        <v>87</v>
      </c>
      <c r="K38" s="27" t="str">
        <f>IF(J38=M41,"〇","")</f>
        <v/>
      </c>
    </row>
    <row r="39" spans="1:13" ht="12" customHeight="1">
      <c r="A39" s="102"/>
      <c r="B39" s="9" t="s">
        <v>45</v>
      </c>
      <c r="C39" s="23" t="s">
        <v>80</v>
      </c>
      <c r="D39" s="77" t="s">
        <v>136</v>
      </c>
      <c r="E39" s="77"/>
      <c r="F39" s="77"/>
      <c r="G39" s="78"/>
      <c r="H39" s="4" t="s">
        <v>24</v>
      </c>
      <c r="J39" s="28" t="s">
        <v>88</v>
      </c>
      <c r="K39" s="29" t="str">
        <f>IF(J39=M41,"〇","")</f>
        <v/>
      </c>
    </row>
    <row r="40" spans="1:13" ht="12" customHeight="1">
      <c r="A40" s="102"/>
      <c r="B40" s="10"/>
      <c r="C40" s="23" t="s">
        <v>80</v>
      </c>
      <c r="D40" s="77" t="s">
        <v>137</v>
      </c>
      <c r="E40" s="77"/>
      <c r="F40" s="77"/>
      <c r="G40" s="78"/>
      <c r="H40" s="4" t="s">
        <v>76</v>
      </c>
      <c r="J40" s="28" t="s">
        <v>89</v>
      </c>
      <c r="K40" s="29" t="str">
        <f>IF(J40=M41,"〇","")</f>
        <v/>
      </c>
    </row>
    <row r="41" spans="1:13" ht="12" customHeight="1">
      <c r="A41" s="102"/>
      <c r="B41" s="22"/>
      <c r="C41" s="34" t="s">
        <v>80</v>
      </c>
      <c r="D41" s="81" t="s">
        <v>86</v>
      </c>
      <c r="E41" s="81"/>
      <c r="F41" s="81"/>
      <c r="G41" s="82"/>
      <c r="H41" s="17" t="s">
        <v>77</v>
      </c>
      <c r="J41" s="32" t="s">
        <v>90</v>
      </c>
      <c r="K41" s="30" t="str">
        <f>IF(J41=M41,"〇","")</f>
        <v>〇</v>
      </c>
      <c r="L41" s="35">
        <f>COUNTIF(C38:C41,"〇")</f>
        <v>0</v>
      </c>
      <c r="M41" s="36" t="str">
        <f>IF(L41=0,"d",IF(L41&lt;2,"c",IF(L41&lt;3,"b","a")))</f>
        <v>d</v>
      </c>
    </row>
  </sheetData>
  <mergeCells count="12">
    <mergeCell ref="D12:G12"/>
    <mergeCell ref="E1:G2"/>
    <mergeCell ref="A2:B2"/>
    <mergeCell ref="A3:A4"/>
    <mergeCell ref="B3:B4"/>
    <mergeCell ref="C3:E3"/>
    <mergeCell ref="C4:F4"/>
    <mergeCell ref="A5:A8"/>
    <mergeCell ref="A9:A41"/>
    <mergeCell ref="B10:B13"/>
    <mergeCell ref="D26:G26"/>
    <mergeCell ref="D30:G30"/>
  </mergeCells>
  <phoneticPr fontId="1"/>
  <dataValidations count="1">
    <dataValidation type="list" allowBlank="1" showInputMessage="1" showErrorMessage="1" sqref="C5:C41">
      <formula1>"・,〇"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BreakPreview" zoomScaleNormal="100" zoomScaleSheetLayoutView="100" workbookViewId="0">
      <selection activeCell="F42" sqref="F42"/>
    </sheetView>
  </sheetViews>
  <sheetFormatPr defaultRowHeight="18.75"/>
  <cols>
    <col min="1" max="1" width="10.625" style="1" customWidth="1"/>
    <col min="2" max="2" width="25.625" style="1" customWidth="1"/>
    <col min="3" max="3" width="2.5" style="1" customWidth="1"/>
    <col min="4" max="4" width="2.75" style="1" customWidth="1"/>
    <col min="5" max="5" width="11.375" style="1" customWidth="1"/>
    <col min="6" max="7" width="16.625" style="1" customWidth="1"/>
    <col min="8" max="8" width="31.125" style="1" customWidth="1"/>
    <col min="9" max="9" width="8" style="1" customWidth="1"/>
    <col min="10" max="13" width="9" style="7"/>
    <col min="14" max="16384" width="9" style="1"/>
  </cols>
  <sheetData>
    <row r="1" spans="1:11" ht="12" customHeight="1">
      <c r="A1" s="14" t="s">
        <v>46</v>
      </c>
      <c r="B1" s="7"/>
      <c r="C1" s="7"/>
      <c r="D1" s="7"/>
      <c r="E1" s="129" t="s">
        <v>1</v>
      </c>
      <c r="F1" s="129"/>
      <c r="G1" s="129"/>
      <c r="H1" s="7"/>
    </row>
    <row r="2" spans="1:11" ht="12" customHeight="1">
      <c r="A2" s="14"/>
      <c r="B2" s="7"/>
      <c r="C2" s="7"/>
      <c r="D2" s="7"/>
      <c r="E2" s="109"/>
      <c r="F2" s="109"/>
      <c r="G2" s="109"/>
      <c r="H2" s="19"/>
    </row>
    <row r="3" spans="1:11" ht="12" customHeight="1">
      <c r="A3" s="14" t="s">
        <v>0</v>
      </c>
      <c r="B3" s="7"/>
      <c r="C3" s="7"/>
      <c r="D3" s="7"/>
      <c r="E3" s="7"/>
      <c r="F3" s="7"/>
      <c r="G3" s="7"/>
      <c r="H3" s="9" t="s">
        <v>2</v>
      </c>
    </row>
    <row r="4" spans="1:11" ht="12" customHeight="1">
      <c r="A4" s="130" t="s">
        <v>3</v>
      </c>
      <c r="B4" s="130" t="s">
        <v>4</v>
      </c>
      <c r="C4" s="114" t="s">
        <v>5</v>
      </c>
      <c r="D4" s="115"/>
      <c r="E4" s="116"/>
      <c r="F4" s="15" t="s">
        <v>6</v>
      </c>
      <c r="G4" s="15" t="s">
        <v>7</v>
      </c>
      <c r="H4" s="15" t="s">
        <v>8</v>
      </c>
    </row>
    <row r="5" spans="1:11" ht="12" customHeight="1">
      <c r="A5" s="131"/>
      <c r="B5" s="131"/>
      <c r="C5" s="117" t="s">
        <v>9</v>
      </c>
      <c r="D5" s="118"/>
      <c r="E5" s="118"/>
      <c r="F5" s="119"/>
      <c r="G5" s="56" t="s">
        <v>10</v>
      </c>
      <c r="H5" s="56" t="s">
        <v>11</v>
      </c>
    </row>
    <row r="6" spans="1:11" ht="12" customHeight="1">
      <c r="A6" s="108" t="s">
        <v>12</v>
      </c>
      <c r="B6" s="14" t="s">
        <v>47</v>
      </c>
      <c r="C6" s="25" t="s">
        <v>80</v>
      </c>
      <c r="D6" s="75" t="s">
        <v>138</v>
      </c>
      <c r="E6" s="75"/>
      <c r="F6" s="75"/>
      <c r="G6" s="76"/>
      <c r="H6" s="4" t="s">
        <v>16</v>
      </c>
      <c r="J6" s="26" t="s">
        <v>87</v>
      </c>
      <c r="K6" s="27" t="str">
        <f>IF(J6=K10,"〇","")</f>
        <v/>
      </c>
    </row>
    <row r="7" spans="1:11" ht="12" customHeight="1">
      <c r="A7" s="123"/>
      <c r="B7" s="9"/>
      <c r="C7" s="23" t="s">
        <v>80</v>
      </c>
      <c r="D7" s="77" t="s">
        <v>139</v>
      </c>
      <c r="E7" s="77"/>
      <c r="F7" s="77"/>
      <c r="G7" s="78"/>
      <c r="H7" s="4" t="s">
        <v>17</v>
      </c>
      <c r="J7" s="28" t="s">
        <v>88</v>
      </c>
      <c r="K7" s="29" t="str">
        <f>IF(J7=K10,"〇","")</f>
        <v/>
      </c>
    </row>
    <row r="8" spans="1:11" ht="12" customHeight="1">
      <c r="A8" s="123"/>
      <c r="B8" s="16"/>
      <c r="C8" s="23" t="s">
        <v>80</v>
      </c>
      <c r="D8" s="77" t="s">
        <v>140</v>
      </c>
      <c r="E8" s="77"/>
      <c r="F8" s="77"/>
      <c r="G8" s="78"/>
      <c r="H8" s="4" t="s">
        <v>70</v>
      </c>
      <c r="J8" s="28" t="s">
        <v>89</v>
      </c>
      <c r="K8" s="29" t="str">
        <f>IF(J8=K10,"〇","")</f>
        <v/>
      </c>
    </row>
    <row r="9" spans="1:11" ht="12" customHeight="1">
      <c r="A9" s="123"/>
      <c r="B9" s="9"/>
      <c r="C9" s="23" t="s">
        <v>80</v>
      </c>
      <c r="D9" s="77" t="s">
        <v>141</v>
      </c>
      <c r="E9" s="77"/>
      <c r="F9" s="77"/>
      <c r="G9" s="78"/>
      <c r="H9" s="6" t="s">
        <v>71</v>
      </c>
      <c r="J9" s="32" t="s">
        <v>90</v>
      </c>
      <c r="K9" s="30" t="str">
        <f>IF(J9=K10,"〇","")</f>
        <v>〇</v>
      </c>
    </row>
    <row r="10" spans="1:11" ht="12" customHeight="1">
      <c r="A10" s="126" t="s">
        <v>13</v>
      </c>
      <c r="B10" s="39"/>
      <c r="C10" s="23" t="s">
        <v>80</v>
      </c>
      <c r="D10" s="77" t="s">
        <v>142</v>
      </c>
      <c r="E10" s="77"/>
      <c r="F10" s="77"/>
      <c r="G10" s="78"/>
      <c r="H10" s="8"/>
      <c r="J10" s="33">
        <f>COUNTIF(C6:C12,"〇")</f>
        <v>0</v>
      </c>
      <c r="K10" s="31" t="str">
        <f>IF(J10&lt;4,"d",IF(J10&lt;5,"c",IF(J10&lt;6,"b","a")))</f>
        <v>d</v>
      </c>
    </row>
    <row r="11" spans="1:11" ht="12" customHeight="1">
      <c r="A11" s="126"/>
      <c r="B11" s="21"/>
      <c r="C11" s="23" t="s">
        <v>80</v>
      </c>
      <c r="D11" s="77" t="s">
        <v>143</v>
      </c>
      <c r="E11" s="77"/>
      <c r="F11" s="77"/>
      <c r="G11" s="78"/>
      <c r="H11" s="4"/>
    </row>
    <row r="12" spans="1:11" ht="12" customHeight="1">
      <c r="A12" s="126"/>
      <c r="B12" s="20"/>
      <c r="C12" s="34" t="s">
        <v>80</v>
      </c>
      <c r="D12" s="81" t="s">
        <v>86</v>
      </c>
      <c r="E12" s="81"/>
      <c r="F12" s="81"/>
      <c r="G12" s="82"/>
      <c r="H12" s="4"/>
    </row>
    <row r="13" spans="1:11" ht="12" customHeight="1">
      <c r="A13" s="126"/>
      <c r="B13" s="127" t="s">
        <v>48</v>
      </c>
      <c r="C13" s="25" t="s">
        <v>80</v>
      </c>
      <c r="D13" s="75" t="s">
        <v>141</v>
      </c>
      <c r="E13" s="75"/>
      <c r="F13" s="75"/>
      <c r="G13" s="76"/>
      <c r="H13" s="2" t="s">
        <v>20</v>
      </c>
      <c r="J13" s="26" t="s">
        <v>87</v>
      </c>
      <c r="K13" s="27" t="str">
        <f>IF(J13=K17,"〇","")</f>
        <v/>
      </c>
    </row>
    <row r="14" spans="1:11" ht="12" customHeight="1">
      <c r="A14" s="126"/>
      <c r="B14" s="128"/>
      <c r="C14" s="23" t="s">
        <v>80</v>
      </c>
      <c r="D14" s="77" t="s">
        <v>144</v>
      </c>
      <c r="E14" s="77"/>
      <c r="F14" s="77"/>
      <c r="G14" s="78"/>
      <c r="H14" s="4" t="s">
        <v>21</v>
      </c>
      <c r="J14" s="28" t="s">
        <v>88</v>
      </c>
      <c r="K14" s="29" t="str">
        <f>IF(J14=K17,"〇","")</f>
        <v/>
      </c>
    </row>
    <row r="15" spans="1:11" s="7" customFormat="1" ht="12" customHeight="1">
      <c r="A15" s="126"/>
      <c r="B15" s="128"/>
      <c r="C15" s="23" t="s">
        <v>80</v>
      </c>
      <c r="D15" s="77" t="s">
        <v>145</v>
      </c>
      <c r="E15" s="77"/>
      <c r="F15" s="77"/>
      <c r="G15" s="78"/>
      <c r="H15" s="4" t="s">
        <v>74</v>
      </c>
      <c r="I15" s="1"/>
      <c r="J15" s="28" t="s">
        <v>89</v>
      </c>
      <c r="K15" s="29" t="str">
        <f>IF(J15=K17,"〇","")</f>
        <v/>
      </c>
    </row>
    <row r="16" spans="1:11" s="7" customFormat="1" ht="12" customHeight="1">
      <c r="A16" s="126"/>
      <c r="B16" s="21" t="s">
        <v>49</v>
      </c>
      <c r="C16" s="23" t="s">
        <v>80</v>
      </c>
      <c r="D16" s="77" t="s">
        <v>142</v>
      </c>
      <c r="E16" s="77"/>
      <c r="F16" s="77"/>
      <c r="G16" s="78"/>
      <c r="H16" s="6" t="s">
        <v>75</v>
      </c>
      <c r="I16" s="1"/>
      <c r="J16" s="32" t="s">
        <v>90</v>
      </c>
      <c r="K16" s="30" t="str">
        <f>IF(J16=K17,"〇","")</f>
        <v>〇</v>
      </c>
    </row>
    <row r="17" spans="1:11" s="7" customFormat="1" ht="12" customHeight="1">
      <c r="A17" s="126"/>
      <c r="B17" s="21" t="s">
        <v>50</v>
      </c>
      <c r="C17" s="23" t="s">
        <v>80</v>
      </c>
      <c r="D17" s="77" t="s">
        <v>143</v>
      </c>
      <c r="E17" s="77"/>
      <c r="F17" s="77"/>
      <c r="G17" s="78"/>
      <c r="H17" s="4"/>
      <c r="I17" s="1"/>
      <c r="J17" s="33">
        <f>COUNTIF(C13:C18,"〇")</f>
        <v>0</v>
      </c>
      <c r="K17" s="31" t="str">
        <f>IF(J17&lt;3,"d",IF(J17&lt;4,"c",IF(J17&lt;5,"b","a")))</f>
        <v>d</v>
      </c>
    </row>
    <row r="18" spans="1:11" s="7" customFormat="1" ht="12" customHeight="1">
      <c r="A18" s="126"/>
      <c r="B18" s="20"/>
      <c r="C18" s="34" t="s">
        <v>80</v>
      </c>
      <c r="D18" s="81" t="s">
        <v>95</v>
      </c>
      <c r="E18" s="81"/>
      <c r="F18" s="81"/>
      <c r="G18" s="82"/>
      <c r="H18" s="4"/>
      <c r="I18" s="1"/>
    </row>
    <row r="19" spans="1:11" s="7" customFormat="1" ht="12" customHeight="1">
      <c r="A19" s="126"/>
      <c r="B19" s="40" t="s">
        <v>51</v>
      </c>
      <c r="C19" s="25" t="s">
        <v>80</v>
      </c>
      <c r="D19" s="75" t="s">
        <v>146</v>
      </c>
      <c r="E19" s="75"/>
      <c r="F19" s="75"/>
      <c r="G19" s="76"/>
      <c r="H19" s="2" t="s">
        <v>18</v>
      </c>
      <c r="I19" s="1"/>
      <c r="J19" s="26" t="s">
        <v>87</v>
      </c>
      <c r="K19" s="27" t="str">
        <f>IF(J19=K23,"〇","")</f>
        <v/>
      </c>
    </row>
    <row r="20" spans="1:11" s="7" customFormat="1" ht="12" customHeight="1">
      <c r="A20" s="126"/>
      <c r="B20" s="9" t="s">
        <v>52</v>
      </c>
      <c r="C20" s="23" t="s">
        <v>80</v>
      </c>
      <c r="D20" s="77" t="s">
        <v>147</v>
      </c>
      <c r="E20" s="77"/>
      <c r="F20" s="77"/>
      <c r="G20" s="78"/>
      <c r="H20" s="4" t="s">
        <v>19</v>
      </c>
      <c r="I20" s="1"/>
      <c r="J20" s="28" t="s">
        <v>88</v>
      </c>
      <c r="K20" s="29" t="str">
        <f>IF(J20=K23,"〇","")</f>
        <v/>
      </c>
    </row>
    <row r="21" spans="1:11" s="7" customFormat="1" ht="12" customHeight="1">
      <c r="A21" s="126"/>
      <c r="B21" s="10"/>
      <c r="C21" s="23" t="s">
        <v>80</v>
      </c>
      <c r="D21" s="77" t="s">
        <v>148</v>
      </c>
      <c r="E21" s="77"/>
      <c r="F21" s="77"/>
      <c r="G21" s="78"/>
      <c r="H21" s="4" t="s">
        <v>72</v>
      </c>
      <c r="I21" s="1"/>
      <c r="J21" s="28" t="s">
        <v>89</v>
      </c>
      <c r="K21" s="29" t="str">
        <f>IF(J21=K23,"〇","")</f>
        <v/>
      </c>
    </row>
    <row r="22" spans="1:11" s="7" customFormat="1" ht="12" customHeight="1">
      <c r="A22" s="126"/>
      <c r="B22" s="21"/>
      <c r="C22" s="23" t="s">
        <v>80</v>
      </c>
      <c r="D22" s="77" t="s">
        <v>149</v>
      </c>
      <c r="E22" s="77"/>
      <c r="F22" s="77"/>
      <c r="G22" s="78"/>
      <c r="H22" s="6" t="s">
        <v>73</v>
      </c>
      <c r="I22" s="1"/>
      <c r="J22" s="32" t="s">
        <v>90</v>
      </c>
      <c r="K22" s="30" t="str">
        <f>IF(J22=K23,"〇","")</f>
        <v>〇</v>
      </c>
    </row>
    <row r="23" spans="1:11" s="7" customFormat="1" ht="12" customHeight="1">
      <c r="A23" s="126"/>
      <c r="B23" s="54"/>
      <c r="C23" s="34" t="s">
        <v>80</v>
      </c>
      <c r="D23" s="81" t="s">
        <v>95</v>
      </c>
      <c r="E23" s="81"/>
      <c r="F23" s="81"/>
      <c r="G23" s="82"/>
      <c r="H23" s="4"/>
      <c r="I23" s="1"/>
      <c r="J23" s="33">
        <f>COUNTIF(C19:C23,"〇")</f>
        <v>0</v>
      </c>
      <c r="K23" s="31" t="str">
        <f>IF(J23&lt;2,"d",IF(J23&lt;3,"c",IF(J23&lt;4,"b","a")))</f>
        <v>d</v>
      </c>
    </row>
    <row r="24" spans="1:11" s="7" customFormat="1" ht="12" customHeight="1">
      <c r="A24" s="126"/>
      <c r="B24" s="40" t="s">
        <v>53</v>
      </c>
      <c r="C24" s="25" t="s">
        <v>80</v>
      </c>
      <c r="D24" s="143" t="s">
        <v>150</v>
      </c>
      <c r="E24" s="143"/>
      <c r="F24" s="143"/>
      <c r="G24" s="144"/>
      <c r="H24" s="2" t="s">
        <v>18</v>
      </c>
      <c r="I24" s="1"/>
      <c r="J24" s="26" t="s">
        <v>87</v>
      </c>
      <c r="K24" s="27" t="str">
        <f>IF(J24=K28,"〇","")</f>
        <v/>
      </c>
    </row>
    <row r="25" spans="1:11" s="7" customFormat="1" ht="12" customHeight="1">
      <c r="A25" s="126"/>
      <c r="B25" s="9"/>
      <c r="C25" s="23" t="s">
        <v>80</v>
      </c>
      <c r="D25" s="103" t="s">
        <v>151</v>
      </c>
      <c r="E25" s="103"/>
      <c r="F25" s="103"/>
      <c r="G25" s="104"/>
      <c r="H25" s="4" t="s">
        <v>19</v>
      </c>
      <c r="I25" s="1"/>
      <c r="J25" s="28" t="s">
        <v>88</v>
      </c>
      <c r="K25" s="29" t="str">
        <f>IF(J25=K28,"〇","")</f>
        <v/>
      </c>
    </row>
    <row r="26" spans="1:11" s="7" customFormat="1" ht="12" customHeight="1">
      <c r="A26" s="126"/>
      <c r="B26" s="10"/>
      <c r="C26" s="23" t="s">
        <v>80</v>
      </c>
      <c r="D26" s="103" t="s">
        <v>152</v>
      </c>
      <c r="E26" s="103"/>
      <c r="F26" s="103"/>
      <c r="G26" s="104"/>
      <c r="H26" s="4" t="s">
        <v>72</v>
      </c>
      <c r="I26" s="1"/>
      <c r="J26" s="28" t="s">
        <v>89</v>
      </c>
      <c r="K26" s="29" t="str">
        <f>IF(J26=K28,"〇","")</f>
        <v/>
      </c>
    </row>
    <row r="27" spans="1:11" s="7" customFormat="1" ht="12" customHeight="1">
      <c r="A27" s="126"/>
      <c r="B27" s="21"/>
      <c r="C27" s="23" t="s">
        <v>80</v>
      </c>
      <c r="D27" s="103" t="s">
        <v>153</v>
      </c>
      <c r="E27" s="103"/>
      <c r="F27" s="103"/>
      <c r="G27" s="104"/>
      <c r="H27" s="6" t="s">
        <v>73</v>
      </c>
      <c r="I27" s="1"/>
      <c r="J27" s="32" t="s">
        <v>90</v>
      </c>
      <c r="K27" s="30" t="str">
        <f>IF(J27=K28,"〇","")</f>
        <v>〇</v>
      </c>
    </row>
    <row r="28" spans="1:11" s="7" customFormat="1" ht="12" customHeight="1">
      <c r="A28" s="126"/>
      <c r="B28" s="21"/>
      <c r="C28" s="34" t="s">
        <v>80</v>
      </c>
      <c r="D28" s="124" t="s">
        <v>95</v>
      </c>
      <c r="E28" s="124"/>
      <c r="F28" s="124"/>
      <c r="G28" s="125"/>
      <c r="H28" s="4"/>
      <c r="I28" s="1"/>
      <c r="J28" s="33">
        <f>COUNTIF(C24:C28,"〇")</f>
        <v>0</v>
      </c>
      <c r="K28" s="31" t="str">
        <f>IF(J28&lt;2,"d",IF(J28&lt;3,"c",IF(J28&lt;4,"b","a")))</f>
        <v>d</v>
      </c>
    </row>
    <row r="29" spans="1:11" s="7" customFormat="1" ht="12" customHeight="1">
      <c r="A29" s="126"/>
      <c r="B29" s="40" t="s">
        <v>54</v>
      </c>
      <c r="C29" s="25" t="s">
        <v>80</v>
      </c>
      <c r="D29" s="75" t="s">
        <v>96</v>
      </c>
      <c r="E29" s="75"/>
      <c r="F29" s="75"/>
      <c r="G29" s="76"/>
      <c r="H29" s="2" t="s">
        <v>18</v>
      </c>
      <c r="I29" s="1"/>
      <c r="J29" s="26" t="s">
        <v>87</v>
      </c>
      <c r="K29" s="27" t="str">
        <f>IF(J29=K33,"〇","")</f>
        <v/>
      </c>
    </row>
    <row r="30" spans="1:11" s="7" customFormat="1" ht="12" customHeight="1">
      <c r="A30" s="126"/>
      <c r="B30" s="123" t="s">
        <v>55</v>
      </c>
      <c r="C30" s="23" t="s">
        <v>80</v>
      </c>
      <c r="D30" s="77" t="s">
        <v>154</v>
      </c>
      <c r="E30" s="77"/>
      <c r="F30" s="77"/>
      <c r="G30" s="78"/>
      <c r="H30" s="4" t="s">
        <v>19</v>
      </c>
      <c r="I30" s="1"/>
      <c r="J30" s="28" t="s">
        <v>88</v>
      </c>
      <c r="K30" s="29" t="str">
        <f>IF(J30=K33,"〇","")</f>
        <v/>
      </c>
    </row>
    <row r="31" spans="1:11" s="7" customFormat="1" ht="12" customHeight="1">
      <c r="A31" s="126"/>
      <c r="B31" s="123"/>
      <c r="C31" s="23" t="s">
        <v>80</v>
      </c>
      <c r="D31" s="77" t="s">
        <v>142</v>
      </c>
      <c r="E31" s="77"/>
      <c r="F31" s="77"/>
      <c r="G31" s="78"/>
      <c r="H31" s="4" t="s">
        <v>72</v>
      </c>
      <c r="I31" s="1"/>
      <c r="J31" s="28" t="s">
        <v>89</v>
      </c>
      <c r="K31" s="29" t="str">
        <f>IF(J31=K33,"〇","")</f>
        <v/>
      </c>
    </row>
    <row r="32" spans="1:11" s="7" customFormat="1" ht="12" customHeight="1">
      <c r="A32" s="126"/>
      <c r="B32" s="123"/>
      <c r="C32" s="23" t="s">
        <v>80</v>
      </c>
      <c r="D32" s="77" t="s">
        <v>95</v>
      </c>
      <c r="E32" s="77"/>
      <c r="F32" s="77"/>
      <c r="G32" s="78"/>
      <c r="H32" s="6" t="s">
        <v>73</v>
      </c>
      <c r="I32" s="1"/>
      <c r="J32" s="32" t="s">
        <v>90</v>
      </c>
      <c r="K32" s="30" t="str">
        <f>IF(J32=K33,"〇","")</f>
        <v>〇</v>
      </c>
    </row>
    <row r="33" spans="1:11" s="7" customFormat="1" ht="12" customHeight="1">
      <c r="A33" s="126"/>
      <c r="B33" s="10"/>
      <c r="C33" s="34" t="s">
        <v>80</v>
      </c>
      <c r="D33" s="139" t="s">
        <v>155</v>
      </c>
      <c r="E33" s="139"/>
      <c r="F33" s="139"/>
      <c r="G33" s="140"/>
      <c r="H33" s="6"/>
      <c r="I33" s="1"/>
      <c r="J33" s="33">
        <f>COUNTIF(C29:C33,"〇")</f>
        <v>0</v>
      </c>
      <c r="K33" s="31" t="str">
        <f>IF(J33&lt;2,"d",IF(J33&lt;3,"c",IF(J33&lt;4,"b","a")))</f>
        <v>d</v>
      </c>
    </row>
    <row r="34" spans="1:11" s="7" customFormat="1" ht="12" customHeight="1">
      <c r="A34" s="126"/>
      <c r="B34" s="37" t="s">
        <v>56</v>
      </c>
      <c r="C34" s="25" t="s">
        <v>80</v>
      </c>
      <c r="D34" s="75" t="s">
        <v>98</v>
      </c>
      <c r="E34" s="75"/>
      <c r="F34" s="75"/>
      <c r="G34" s="76"/>
      <c r="H34" s="2" t="s">
        <v>18</v>
      </c>
      <c r="I34" s="1"/>
      <c r="J34" s="26" t="s">
        <v>87</v>
      </c>
      <c r="K34" s="27" t="str">
        <f>IF(J34=K38,"〇","")</f>
        <v/>
      </c>
    </row>
    <row r="35" spans="1:11" s="7" customFormat="1" ht="12" customHeight="1">
      <c r="A35" s="126"/>
      <c r="B35" s="20" t="s">
        <v>57</v>
      </c>
      <c r="C35" s="23" t="s">
        <v>80</v>
      </c>
      <c r="D35" s="137" t="s">
        <v>156</v>
      </c>
      <c r="E35" s="137"/>
      <c r="F35" s="137"/>
      <c r="G35" s="138"/>
      <c r="H35" s="4" t="s">
        <v>19</v>
      </c>
      <c r="I35" s="1"/>
      <c r="J35" s="28" t="s">
        <v>88</v>
      </c>
      <c r="K35" s="29" t="str">
        <f>IF(J35=K38,"〇","")</f>
        <v/>
      </c>
    </row>
    <row r="36" spans="1:11" s="7" customFormat="1" ht="12" customHeight="1">
      <c r="A36" s="126"/>
      <c r="B36" s="3"/>
      <c r="C36" s="23" t="s">
        <v>80</v>
      </c>
      <c r="D36" s="103" t="s">
        <v>157</v>
      </c>
      <c r="E36" s="103"/>
      <c r="F36" s="103"/>
      <c r="G36" s="104"/>
      <c r="H36" s="4" t="s">
        <v>72</v>
      </c>
      <c r="I36" s="1"/>
      <c r="J36" s="28" t="s">
        <v>89</v>
      </c>
      <c r="K36" s="29" t="str">
        <f>IF(J36=K38,"〇","")</f>
        <v/>
      </c>
    </row>
    <row r="37" spans="1:11" s="7" customFormat="1" ht="12" customHeight="1">
      <c r="A37" s="126"/>
      <c r="B37" s="9"/>
      <c r="C37" s="23" t="s">
        <v>80</v>
      </c>
      <c r="D37" s="77" t="s">
        <v>154</v>
      </c>
      <c r="E37" s="77"/>
      <c r="F37" s="77"/>
      <c r="G37" s="78"/>
      <c r="H37" s="6" t="s">
        <v>73</v>
      </c>
      <c r="I37" s="1"/>
      <c r="J37" s="32" t="s">
        <v>90</v>
      </c>
      <c r="K37" s="30" t="str">
        <f>IF(J37=K38,"〇","")</f>
        <v>〇</v>
      </c>
    </row>
    <row r="38" spans="1:11" s="7" customFormat="1" ht="12" customHeight="1">
      <c r="A38" s="126"/>
      <c r="B38" s="10"/>
      <c r="C38" s="23" t="s">
        <v>80</v>
      </c>
      <c r="D38" s="77" t="s">
        <v>95</v>
      </c>
      <c r="E38" s="77"/>
      <c r="F38" s="77"/>
      <c r="G38" s="78"/>
      <c r="H38" s="4"/>
      <c r="I38" s="1"/>
      <c r="J38" s="33">
        <f>COUNTIF(C34:C38,"〇")</f>
        <v>0</v>
      </c>
      <c r="K38" s="31" t="str">
        <f>IF(J38&lt;2,"d",IF(J38&lt;3,"c",IF(J38&lt;4,"b","a")))</f>
        <v>d</v>
      </c>
    </row>
    <row r="39" spans="1:11" s="7" customFormat="1" ht="12" customHeight="1">
      <c r="A39" s="126"/>
      <c r="B39" s="10"/>
      <c r="C39" s="11"/>
      <c r="D39" s="21"/>
      <c r="E39" s="97"/>
      <c r="F39" s="97"/>
      <c r="G39" s="98"/>
      <c r="H39" s="6"/>
      <c r="I39" s="1"/>
    </row>
    <row r="40" spans="1:11" s="7" customFormat="1" ht="12" customHeight="1">
      <c r="A40" s="126"/>
      <c r="B40" s="10"/>
      <c r="C40" s="11"/>
      <c r="D40" s="21"/>
      <c r="E40" s="97"/>
      <c r="F40" s="97"/>
      <c r="G40" s="98"/>
      <c r="H40" s="8"/>
      <c r="I40" s="1"/>
    </row>
    <row r="41" spans="1:11" s="7" customFormat="1" ht="12" customHeight="1">
      <c r="A41" s="101"/>
      <c r="B41" s="22"/>
      <c r="C41" s="12"/>
      <c r="D41" s="22"/>
      <c r="E41" s="99"/>
      <c r="F41" s="99"/>
      <c r="G41" s="100"/>
      <c r="H41" s="13"/>
      <c r="I41" s="1"/>
    </row>
  </sheetData>
  <mergeCells count="20">
    <mergeCell ref="D33:G33"/>
    <mergeCell ref="D35:G35"/>
    <mergeCell ref="D36:G36"/>
    <mergeCell ref="E1:G2"/>
    <mergeCell ref="A4:A5"/>
    <mergeCell ref="B4:B5"/>
    <mergeCell ref="C4:E4"/>
    <mergeCell ref="C5:F5"/>
    <mergeCell ref="A6:A9"/>
    <mergeCell ref="A10:A41"/>
    <mergeCell ref="B13:B15"/>
    <mergeCell ref="D24:G24"/>
    <mergeCell ref="D25:G25"/>
    <mergeCell ref="D26:G26"/>
    <mergeCell ref="D27:G27"/>
    <mergeCell ref="D28:G28"/>
    <mergeCell ref="B30:B32"/>
    <mergeCell ref="E39:G39"/>
    <mergeCell ref="E40:G40"/>
    <mergeCell ref="E41:G41"/>
  </mergeCells>
  <phoneticPr fontId="1"/>
  <dataValidations count="1">
    <dataValidation type="list" allowBlank="1" showInputMessage="1" showErrorMessage="1" sqref="C6:C38">
      <formula1>"・,〇"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BreakPreview" zoomScaleNormal="100" zoomScaleSheetLayoutView="100" workbookViewId="0">
      <selection activeCell="E35" sqref="E35:G35"/>
    </sheetView>
  </sheetViews>
  <sheetFormatPr defaultRowHeight="18.75"/>
  <cols>
    <col min="1" max="1" width="10.625" style="1" customWidth="1"/>
    <col min="2" max="2" width="25.625" style="1" customWidth="1"/>
    <col min="3" max="3" width="2.5" style="1" customWidth="1"/>
    <col min="4" max="4" width="2.75" style="1" customWidth="1"/>
    <col min="5" max="5" width="11.375" style="1" customWidth="1"/>
    <col min="6" max="7" width="16.625" style="1" customWidth="1"/>
    <col min="8" max="8" width="31.125" style="1" customWidth="1"/>
    <col min="9" max="9" width="8" style="1" customWidth="1"/>
    <col min="10" max="13" width="9" style="7"/>
    <col min="14" max="16384" width="9" style="1"/>
  </cols>
  <sheetData>
    <row r="1" spans="1:11" s="7" customFormat="1" ht="12" customHeight="1">
      <c r="A1" s="14" t="s">
        <v>58</v>
      </c>
      <c r="E1" s="109" t="s">
        <v>1</v>
      </c>
      <c r="F1" s="109"/>
      <c r="G1" s="109"/>
      <c r="I1" s="1"/>
    </row>
    <row r="2" spans="1:11" s="7" customFormat="1" ht="12" customHeight="1">
      <c r="A2" s="14"/>
      <c r="E2" s="109"/>
      <c r="F2" s="109"/>
      <c r="G2" s="109"/>
      <c r="H2" s="19"/>
      <c r="I2" s="1"/>
    </row>
    <row r="3" spans="1:11" s="7" customFormat="1" ht="12" customHeight="1">
      <c r="A3" s="14" t="s">
        <v>0</v>
      </c>
      <c r="H3" s="9" t="s">
        <v>2</v>
      </c>
      <c r="I3" s="1"/>
    </row>
    <row r="4" spans="1:11" s="7" customFormat="1" ht="12" customHeight="1">
      <c r="A4" s="112" t="s">
        <v>3</v>
      </c>
      <c r="B4" s="113" t="s">
        <v>4</v>
      </c>
      <c r="C4" s="114" t="s">
        <v>5</v>
      </c>
      <c r="D4" s="115"/>
      <c r="E4" s="116"/>
      <c r="F4" s="15" t="s">
        <v>6</v>
      </c>
      <c r="G4" s="15" t="s">
        <v>7</v>
      </c>
      <c r="H4" s="15" t="s">
        <v>8</v>
      </c>
      <c r="I4" s="1"/>
    </row>
    <row r="5" spans="1:11" s="7" customFormat="1" ht="12" customHeight="1">
      <c r="A5" s="112"/>
      <c r="B5" s="113"/>
      <c r="C5" s="117" t="s">
        <v>9</v>
      </c>
      <c r="D5" s="118"/>
      <c r="E5" s="118"/>
      <c r="F5" s="119"/>
      <c r="G5" s="56" t="s">
        <v>10</v>
      </c>
      <c r="H5" s="56" t="s">
        <v>11</v>
      </c>
      <c r="I5" s="1"/>
    </row>
    <row r="6" spans="1:11" s="7" customFormat="1" ht="12" customHeight="1">
      <c r="A6" s="107" t="s">
        <v>12</v>
      </c>
      <c r="B6" s="14" t="s">
        <v>59</v>
      </c>
      <c r="C6" s="25" t="s">
        <v>80</v>
      </c>
      <c r="D6" s="75" t="s">
        <v>96</v>
      </c>
      <c r="E6" s="75"/>
      <c r="F6" s="75"/>
      <c r="G6" s="76"/>
      <c r="H6" s="4" t="s">
        <v>20</v>
      </c>
      <c r="I6" s="1"/>
      <c r="J6" s="26" t="s">
        <v>87</v>
      </c>
      <c r="K6" s="27" t="str">
        <f>IF(J6=K10,"〇","")</f>
        <v/>
      </c>
    </row>
    <row r="7" spans="1:11" s="7" customFormat="1" ht="12" customHeight="1">
      <c r="A7" s="107"/>
      <c r="B7" s="3" t="s">
        <v>60</v>
      </c>
      <c r="C7" s="23" t="s">
        <v>80</v>
      </c>
      <c r="D7" s="77" t="s">
        <v>158</v>
      </c>
      <c r="E7" s="77"/>
      <c r="F7" s="77"/>
      <c r="G7" s="78"/>
      <c r="H7" s="4" t="s">
        <v>21</v>
      </c>
      <c r="I7" s="1"/>
      <c r="J7" s="28" t="s">
        <v>88</v>
      </c>
      <c r="K7" s="29" t="str">
        <f>IF(J7=K10,"〇","")</f>
        <v/>
      </c>
    </row>
    <row r="8" spans="1:11" s="7" customFormat="1" ht="12" customHeight="1">
      <c r="A8" s="107"/>
      <c r="B8" s="16"/>
      <c r="C8" s="23" t="s">
        <v>80</v>
      </c>
      <c r="D8" s="77" t="s">
        <v>141</v>
      </c>
      <c r="E8" s="77"/>
      <c r="F8" s="77"/>
      <c r="G8" s="78"/>
      <c r="H8" s="4" t="s">
        <v>74</v>
      </c>
      <c r="I8" s="1"/>
      <c r="J8" s="28" t="s">
        <v>89</v>
      </c>
      <c r="K8" s="29" t="str">
        <f>IF(J8=K10,"〇","")</f>
        <v/>
      </c>
    </row>
    <row r="9" spans="1:11" s="7" customFormat="1" ht="12" customHeight="1">
      <c r="A9" s="108"/>
      <c r="B9" s="9"/>
      <c r="C9" s="23" t="s">
        <v>80</v>
      </c>
      <c r="D9" s="77" t="s">
        <v>159</v>
      </c>
      <c r="E9" s="77"/>
      <c r="F9" s="77"/>
      <c r="G9" s="78"/>
      <c r="H9" s="6" t="s">
        <v>75</v>
      </c>
      <c r="I9" s="1"/>
      <c r="J9" s="32" t="s">
        <v>90</v>
      </c>
      <c r="K9" s="30" t="str">
        <f>IF(J9=K10,"〇","")</f>
        <v>〇</v>
      </c>
    </row>
    <row r="10" spans="1:11" s="7" customFormat="1" ht="12" customHeight="1">
      <c r="A10" s="101" t="s">
        <v>13</v>
      </c>
      <c r="C10" s="23" t="s">
        <v>80</v>
      </c>
      <c r="D10" s="77" t="s">
        <v>160</v>
      </c>
      <c r="E10" s="77"/>
      <c r="F10" s="77"/>
      <c r="G10" s="78"/>
      <c r="H10" s="8"/>
      <c r="I10" s="1"/>
      <c r="J10" s="33">
        <f>COUNTIF(C6:C11,"〇")</f>
        <v>0</v>
      </c>
      <c r="K10" s="31" t="str">
        <f>IF(J10&lt;3,"d",IF(J10&lt;4,"c",IF(J10&lt;5,"b","a")))</f>
        <v>d</v>
      </c>
    </row>
    <row r="11" spans="1:11" s="7" customFormat="1" ht="12" customHeight="1">
      <c r="A11" s="102"/>
      <c r="B11" s="22"/>
      <c r="C11" s="34" t="s">
        <v>80</v>
      </c>
      <c r="D11" s="81" t="s">
        <v>86</v>
      </c>
      <c r="E11" s="81"/>
      <c r="F11" s="81"/>
      <c r="G11" s="82"/>
      <c r="H11" s="18"/>
      <c r="I11" s="1"/>
    </row>
    <row r="12" spans="1:11" s="7" customFormat="1" ht="12" customHeight="1">
      <c r="A12" s="102"/>
      <c r="B12" s="54" t="s">
        <v>61</v>
      </c>
      <c r="C12" s="23" t="s">
        <v>80</v>
      </c>
      <c r="D12" s="75" t="s">
        <v>158</v>
      </c>
      <c r="E12" s="75"/>
      <c r="F12" s="75"/>
      <c r="G12" s="76"/>
      <c r="H12" s="2" t="s">
        <v>62</v>
      </c>
      <c r="I12" s="1"/>
      <c r="J12" s="26" t="s">
        <v>87</v>
      </c>
      <c r="K12" s="27" t="str">
        <f>IF(J12=K16,"〇","")</f>
        <v/>
      </c>
    </row>
    <row r="13" spans="1:11" s="7" customFormat="1" ht="12" customHeight="1">
      <c r="A13" s="102"/>
      <c r="B13" s="20"/>
      <c r="C13" s="23" t="s">
        <v>80</v>
      </c>
      <c r="D13" s="77" t="s">
        <v>98</v>
      </c>
      <c r="E13" s="77"/>
      <c r="F13" s="77"/>
      <c r="G13" s="78"/>
      <c r="H13" s="4" t="s">
        <v>63</v>
      </c>
      <c r="I13" s="1"/>
      <c r="J13" s="28" t="s">
        <v>88</v>
      </c>
      <c r="K13" s="29" t="str">
        <f>IF(J13=K16,"〇","")</f>
        <v/>
      </c>
    </row>
    <row r="14" spans="1:11" s="7" customFormat="1" ht="12" customHeight="1">
      <c r="A14" s="102"/>
      <c r="B14" s="9"/>
      <c r="C14" s="23" t="s">
        <v>80</v>
      </c>
      <c r="D14" s="77" t="s">
        <v>159</v>
      </c>
      <c r="E14" s="77"/>
      <c r="F14" s="77"/>
      <c r="G14" s="78"/>
      <c r="H14" s="4" t="s">
        <v>78</v>
      </c>
      <c r="I14" s="1"/>
      <c r="J14" s="28" t="s">
        <v>89</v>
      </c>
      <c r="K14" s="29" t="str">
        <f>IF(J14=K16,"〇","")</f>
        <v/>
      </c>
    </row>
    <row r="15" spans="1:11" s="7" customFormat="1" ht="12" customHeight="1">
      <c r="A15" s="102"/>
      <c r="B15" s="10"/>
      <c r="C15" s="23" t="s">
        <v>80</v>
      </c>
      <c r="D15" s="77" t="s">
        <v>142</v>
      </c>
      <c r="E15" s="77"/>
      <c r="F15" s="77"/>
      <c r="G15" s="78"/>
      <c r="H15" s="6" t="s">
        <v>79</v>
      </c>
      <c r="I15" s="1"/>
      <c r="J15" s="32" t="s">
        <v>90</v>
      </c>
      <c r="K15" s="30" t="str">
        <f>IF(J15=K16,"〇","")</f>
        <v>〇</v>
      </c>
    </row>
    <row r="16" spans="1:11" s="7" customFormat="1" ht="12" customHeight="1">
      <c r="A16" s="102"/>
      <c r="B16" s="21"/>
      <c r="C16" s="23" t="s">
        <v>80</v>
      </c>
      <c r="D16" s="77" t="s">
        <v>95</v>
      </c>
      <c r="E16" s="77"/>
      <c r="F16" s="77"/>
      <c r="G16" s="78"/>
      <c r="H16" s="6"/>
      <c r="I16" s="1"/>
      <c r="J16" s="33">
        <f>COUNTIF(C12:C19,"〇")</f>
        <v>0</v>
      </c>
      <c r="K16" s="31" t="str">
        <f>IF(J16&lt;5,"d",IF(J16&lt;6,"c",IF(J16&lt;7,"b","a")))</f>
        <v>d</v>
      </c>
    </row>
    <row r="17" spans="1:11" s="7" customFormat="1" ht="12" customHeight="1">
      <c r="A17" s="102"/>
      <c r="B17" s="21"/>
      <c r="C17" s="23" t="s">
        <v>80</v>
      </c>
      <c r="D17" s="77" t="s">
        <v>161</v>
      </c>
      <c r="E17" s="77"/>
      <c r="F17" s="77"/>
      <c r="G17" s="78"/>
      <c r="H17" s="4"/>
      <c r="I17" s="1"/>
    </row>
    <row r="18" spans="1:11" s="7" customFormat="1" ht="12" customHeight="1">
      <c r="A18" s="102"/>
      <c r="B18" s="20"/>
      <c r="C18" s="23" t="s">
        <v>80</v>
      </c>
      <c r="D18" s="77" t="s">
        <v>162</v>
      </c>
      <c r="E18" s="77"/>
      <c r="F18" s="77"/>
      <c r="G18" s="78"/>
      <c r="H18" s="4"/>
      <c r="I18" s="1"/>
    </row>
    <row r="19" spans="1:11" s="7" customFormat="1" ht="12" customHeight="1">
      <c r="A19" s="102"/>
      <c r="B19" s="41"/>
      <c r="C19" s="34" t="s">
        <v>80</v>
      </c>
      <c r="D19" s="81" t="s">
        <v>163</v>
      </c>
      <c r="E19" s="81"/>
      <c r="F19" s="81"/>
      <c r="G19" s="82"/>
      <c r="H19" s="18"/>
      <c r="I19" s="1"/>
    </row>
    <row r="20" spans="1:11" s="7" customFormat="1" ht="12" customHeight="1">
      <c r="A20" s="102"/>
      <c r="B20" s="3" t="s">
        <v>64</v>
      </c>
      <c r="C20" s="23" t="s">
        <v>80</v>
      </c>
      <c r="D20" s="75" t="s">
        <v>98</v>
      </c>
      <c r="E20" s="75"/>
      <c r="F20" s="75"/>
      <c r="G20" s="76"/>
      <c r="H20" s="2" t="s">
        <v>62</v>
      </c>
      <c r="I20" s="1"/>
      <c r="J20" s="26" t="s">
        <v>87</v>
      </c>
      <c r="K20" s="27" t="str">
        <f>IF(J20=K24,"〇","")</f>
        <v/>
      </c>
    </row>
    <row r="21" spans="1:11" s="7" customFormat="1" ht="12" customHeight="1">
      <c r="A21" s="102"/>
      <c r="B21" s="10"/>
      <c r="C21" s="23" t="s">
        <v>80</v>
      </c>
      <c r="D21" s="77" t="s">
        <v>94</v>
      </c>
      <c r="E21" s="77"/>
      <c r="F21" s="77"/>
      <c r="G21" s="78"/>
      <c r="H21" s="4" t="s">
        <v>63</v>
      </c>
      <c r="I21" s="1"/>
      <c r="J21" s="28" t="s">
        <v>88</v>
      </c>
      <c r="K21" s="29" t="str">
        <f>IF(J21=K24,"〇","")</f>
        <v/>
      </c>
    </row>
    <row r="22" spans="1:11" s="7" customFormat="1" ht="12" customHeight="1">
      <c r="A22" s="102"/>
      <c r="B22" s="21"/>
      <c r="C22" s="23" t="s">
        <v>80</v>
      </c>
      <c r="D22" s="77" t="s">
        <v>93</v>
      </c>
      <c r="E22" s="77"/>
      <c r="F22" s="77"/>
      <c r="G22" s="78"/>
      <c r="H22" s="4" t="s">
        <v>78</v>
      </c>
      <c r="I22" s="1"/>
      <c r="J22" s="28" t="s">
        <v>89</v>
      </c>
      <c r="K22" s="29" t="str">
        <f>IF(J22=K24,"〇","")</f>
        <v/>
      </c>
    </row>
    <row r="23" spans="1:11" s="7" customFormat="1" ht="12" customHeight="1">
      <c r="A23" s="102"/>
      <c r="B23" s="54"/>
      <c r="C23" s="23" t="s">
        <v>80</v>
      </c>
      <c r="D23" s="77" t="s">
        <v>164</v>
      </c>
      <c r="E23" s="77"/>
      <c r="F23" s="77"/>
      <c r="G23" s="78"/>
      <c r="H23" s="6" t="s">
        <v>79</v>
      </c>
      <c r="I23" s="1"/>
      <c r="J23" s="32" t="s">
        <v>90</v>
      </c>
      <c r="K23" s="30" t="str">
        <f>IF(J23=K24,"〇","")</f>
        <v>〇</v>
      </c>
    </row>
    <row r="24" spans="1:11" s="7" customFormat="1" ht="12" customHeight="1">
      <c r="A24" s="102"/>
      <c r="B24" s="20"/>
      <c r="C24" s="23" t="s">
        <v>80</v>
      </c>
      <c r="D24" s="77" t="s">
        <v>165</v>
      </c>
      <c r="E24" s="77"/>
      <c r="F24" s="77"/>
      <c r="G24" s="78"/>
      <c r="H24" s="4"/>
      <c r="I24" s="1"/>
      <c r="J24" s="33">
        <f>COUNTIF(C20:C27,"〇")</f>
        <v>0</v>
      </c>
      <c r="K24" s="31" t="str">
        <f>IF(J24&lt;5,"d",IF(J24&lt;6,"c",IF(J24&lt;7,"b","a")))</f>
        <v>d</v>
      </c>
    </row>
    <row r="25" spans="1:11" s="7" customFormat="1" ht="12" customHeight="1">
      <c r="A25" s="102"/>
      <c r="B25" s="9"/>
      <c r="C25" s="23" t="s">
        <v>80</v>
      </c>
      <c r="D25" s="77" t="s">
        <v>166</v>
      </c>
      <c r="E25" s="77"/>
      <c r="F25" s="77"/>
      <c r="G25" s="78"/>
      <c r="H25" s="4"/>
      <c r="I25" s="1"/>
    </row>
    <row r="26" spans="1:11" s="7" customFormat="1" ht="12" customHeight="1">
      <c r="A26" s="102"/>
      <c r="B26" s="10"/>
      <c r="C26" s="23" t="s">
        <v>80</v>
      </c>
      <c r="D26" s="137" t="s">
        <v>156</v>
      </c>
      <c r="E26" s="137"/>
      <c r="F26" s="137"/>
      <c r="G26" s="138"/>
      <c r="H26" s="6"/>
      <c r="I26" s="1"/>
    </row>
    <row r="27" spans="1:11" s="7" customFormat="1" ht="12" customHeight="1">
      <c r="A27" s="102"/>
      <c r="B27" s="10"/>
      <c r="C27" s="23" t="s">
        <v>80</v>
      </c>
      <c r="D27" s="77" t="s">
        <v>159</v>
      </c>
      <c r="E27" s="77"/>
      <c r="F27" s="77"/>
      <c r="G27" s="78"/>
      <c r="H27" s="6"/>
      <c r="I27" s="1"/>
    </row>
    <row r="28" spans="1:11" s="7" customFormat="1" ht="12" customHeight="1">
      <c r="A28" s="102"/>
      <c r="B28" s="22"/>
      <c r="C28" s="12"/>
      <c r="D28" s="22"/>
      <c r="E28" s="124"/>
      <c r="F28" s="124"/>
      <c r="G28" s="125"/>
      <c r="H28" s="18"/>
      <c r="I28" s="1"/>
    </row>
    <row r="29" spans="1:11" s="7" customFormat="1" ht="12" customHeight="1">
      <c r="A29" s="102"/>
      <c r="B29" s="54" t="s">
        <v>54</v>
      </c>
      <c r="C29" s="23" t="s">
        <v>80</v>
      </c>
      <c r="D29" s="75" t="s">
        <v>96</v>
      </c>
      <c r="E29" s="75"/>
      <c r="F29" s="75"/>
      <c r="G29" s="76"/>
      <c r="H29" s="2" t="s">
        <v>18</v>
      </c>
      <c r="I29" s="1"/>
      <c r="J29" s="26" t="s">
        <v>87</v>
      </c>
      <c r="K29" s="27" t="str">
        <f>IF(J29=K33,"〇","")</f>
        <v/>
      </c>
    </row>
    <row r="30" spans="1:11" s="7" customFormat="1" ht="12" customHeight="1">
      <c r="A30" s="102"/>
      <c r="B30" s="20" t="s">
        <v>65</v>
      </c>
      <c r="C30" s="23" t="s">
        <v>80</v>
      </c>
      <c r="D30" s="77" t="s">
        <v>154</v>
      </c>
      <c r="E30" s="77"/>
      <c r="F30" s="77"/>
      <c r="G30" s="78"/>
      <c r="H30" s="4" t="s">
        <v>19</v>
      </c>
      <c r="I30" s="1"/>
      <c r="J30" s="28" t="s">
        <v>88</v>
      </c>
      <c r="K30" s="29" t="str">
        <f>IF(J30=K33,"〇","")</f>
        <v/>
      </c>
    </row>
    <row r="31" spans="1:11" s="7" customFormat="1" ht="12" customHeight="1">
      <c r="A31" s="102"/>
      <c r="B31" s="9"/>
      <c r="C31" s="23" t="s">
        <v>80</v>
      </c>
      <c r="D31" s="77" t="s">
        <v>142</v>
      </c>
      <c r="E31" s="77"/>
      <c r="F31" s="77"/>
      <c r="G31" s="78"/>
      <c r="H31" s="4" t="s">
        <v>72</v>
      </c>
      <c r="I31" s="1"/>
      <c r="J31" s="28" t="s">
        <v>89</v>
      </c>
      <c r="K31" s="29" t="str">
        <f>IF(J31=K33,"〇","")</f>
        <v/>
      </c>
    </row>
    <row r="32" spans="1:11" s="7" customFormat="1" ht="12" customHeight="1">
      <c r="A32" s="102"/>
      <c r="B32" s="10"/>
      <c r="C32" s="23" t="s">
        <v>80</v>
      </c>
      <c r="D32" s="77" t="s">
        <v>95</v>
      </c>
      <c r="E32" s="77"/>
      <c r="F32" s="77"/>
      <c r="G32" s="78"/>
      <c r="H32" s="6" t="s">
        <v>73</v>
      </c>
      <c r="I32" s="1"/>
      <c r="J32" s="32" t="s">
        <v>90</v>
      </c>
      <c r="K32" s="30" t="str">
        <f>IF(J32=K33,"〇","")</f>
        <v>〇</v>
      </c>
    </row>
    <row r="33" spans="1:11" s="7" customFormat="1" ht="12" customHeight="1">
      <c r="A33" s="102"/>
      <c r="B33" s="10"/>
      <c r="C33" s="23" t="s">
        <v>80</v>
      </c>
      <c r="D33" s="137" t="s">
        <v>155</v>
      </c>
      <c r="E33" s="137"/>
      <c r="F33" s="137"/>
      <c r="G33" s="138"/>
      <c r="H33" s="6"/>
      <c r="I33" s="1"/>
      <c r="J33" s="33">
        <f>COUNTIF(C29:C33,"〇")</f>
        <v>0</v>
      </c>
      <c r="K33" s="31" t="str">
        <f>IF(J33&lt;2,"d",IF(J33&lt;3,"c",IF(J33&lt;4,"b","a")))</f>
        <v>d</v>
      </c>
    </row>
    <row r="34" spans="1:11" s="7" customFormat="1" ht="12" customHeight="1">
      <c r="A34" s="102"/>
      <c r="B34" s="10"/>
      <c r="C34" s="11"/>
      <c r="D34" s="21"/>
      <c r="E34" s="97"/>
      <c r="F34" s="97"/>
      <c r="G34" s="98"/>
      <c r="H34" s="8"/>
      <c r="I34" s="1"/>
    </row>
    <row r="35" spans="1:11" s="7" customFormat="1" ht="12" customHeight="1">
      <c r="A35" s="102"/>
      <c r="B35" s="22"/>
      <c r="C35" s="12"/>
      <c r="D35" s="22"/>
      <c r="E35" s="99"/>
      <c r="F35" s="99"/>
      <c r="G35" s="100"/>
      <c r="H35" s="18"/>
      <c r="I35" s="1"/>
    </row>
    <row r="36" spans="1:11" s="7" customFormat="1" ht="12" customHeight="1">
      <c r="A36" s="102"/>
      <c r="B36" s="3" t="s">
        <v>66</v>
      </c>
      <c r="C36" s="23" t="s">
        <v>80</v>
      </c>
      <c r="D36" s="141" t="s">
        <v>167</v>
      </c>
      <c r="E36" s="141"/>
      <c r="F36" s="141"/>
      <c r="G36" s="142"/>
      <c r="H36" s="2" t="s">
        <v>18</v>
      </c>
      <c r="I36" s="1"/>
      <c r="J36" s="26" t="s">
        <v>87</v>
      </c>
      <c r="K36" s="27" t="str">
        <f>IF(J36=K40,"〇","")</f>
        <v/>
      </c>
    </row>
    <row r="37" spans="1:11" s="7" customFormat="1" ht="12" customHeight="1">
      <c r="A37" s="102"/>
      <c r="B37" s="9"/>
      <c r="C37" s="23" t="s">
        <v>80</v>
      </c>
      <c r="D37" s="135" t="s">
        <v>167</v>
      </c>
      <c r="E37" s="135"/>
      <c r="F37" s="135"/>
      <c r="G37" s="136"/>
      <c r="H37" s="4" t="s">
        <v>19</v>
      </c>
      <c r="I37" s="1"/>
      <c r="J37" s="28" t="s">
        <v>88</v>
      </c>
      <c r="K37" s="29" t="str">
        <f>IF(J37=K40,"〇","")</f>
        <v/>
      </c>
    </row>
    <row r="38" spans="1:11" s="7" customFormat="1" ht="12" customHeight="1">
      <c r="A38" s="102"/>
      <c r="B38" s="10"/>
      <c r="C38" s="23" t="s">
        <v>80</v>
      </c>
      <c r="D38" s="135" t="s">
        <v>167</v>
      </c>
      <c r="E38" s="135"/>
      <c r="F38" s="135"/>
      <c r="G38" s="136"/>
      <c r="H38" s="4" t="s">
        <v>72</v>
      </c>
      <c r="I38" s="1"/>
      <c r="J38" s="28" t="s">
        <v>89</v>
      </c>
      <c r="K38" s="29" t="str">
        <f>IF(J38=K40,"〇","")</f>
        <v/>
      </c>
    </row>
    <row r="39" spans="1:11" s="7" customFormat="1" ht="12" customHeight="1">
      <c r="A39" s="102"/>
      <c r="B39" s="10"/>
      <c r="C39" s="23" t="s">
        <v>80</v>
      </c>
      <c r="D39" s="135" t="s">
        <v>167</v>
      </c>
      <c r="E39" s="135"/>
      <c r="F39" s="135"/>
      <c r="G39" s="136"/>
      <c r="H39" s="6" t="s">
        <v>73</v>
      </c>
      <c r="I39" s="1"/>
      <c r="J39" s="32" t="s">
        <v>90</v>
      </c>
      <c r="K39" s="30" t="str">
        <f>IF(J39=K40,"〇","")</f>
        <v>〇</v>
      </c>
    </row>
    <row r="40" spans="1:11" s="7" customFormat="1" ht="12" customHeight="1">
      <c r="A40" s="102"/>
      <c r="B40" s="10"/>
      <c r="C40" s="23" t="s">
        <v>80</v>
      </c>
      <c r="D40" s="135" t="s">
        <v>167</v>
      </c>
      <c r="E40" s="135"/>
      <c r="F40" s="135"/>
      <c r="G40" s="136"/>
      <c r="H40" s="8"/>
      <c r="I40" s="1"/>
      <c r="J40" s="33">
        <f>COUNTIF(C36:C40,"〇")</f>
        <v>0</v>
      </c>
      <c r="K40" s="31" t="str">
        <f>IF(J40&lt;2,"d",IF(J40&lt;3,"c",IF(J40&lt;4,"b","a")))</f>
        <v>d</v>
      </c>
    </row>
    <row r="41" spans="1:11" s="7" customFormat="1" ht="12" customHeight="1">
      <c r="A41" s="102"/>
      <c r="B41" s="22"/>
      <c r="C41" s="12"/>
      <c r="D41" s="22"/>
      <c r="E41" s="120" t="s">
        <v>67</v>
      </c>
      <c r="F41" s="120"/>
      <c r="G41" s="121"/>
      <c r="H41" s="13"/>
      <c r="I41" s="1"/>
    </row>
  </sheetData>
  <mergeCells count="18">
    <mergeCell ref="E1:G2"/>
    <mergeCell ref="A4:A5"/>
    <mergeCell ref="B4:B5"/>
    <mergeCell ref="C4:E4"/>
    <mergeCell ref="C5:F5"/>
    <mergeCell ref="A6:A9"/>
    <mergeCell ref="A10:A41"/>
    <mergeCell ref="E28:G28"/>
    <mergeCell ref="D26:G26"/>
    <mergeCell ref="E34:G34"/>
    <mergeCell ref="D33:G33"/>
    <mergeCell ref="E41:G41"/>
    <mergeCell ref="E35:G35"/>
    <mergeCell ref="D36:G36"/>
    <mergeCell ref="D37:G37"/>
    <mergeCell ref="D38:G38"/>
    <mergeCell ref="D39:G39"/>
    <mergeCell ref="D40:G40"/>
  </mergeCells>
  <phoneticPr fontId="1"/>
  <dataValidations count="1">
    <dataValidation type="list" allowBlank="1" showInputMessage="1" showErrorMessage="1" sqref="C6:C27 C36:C40 C29:C33">
      <formula1>"・,〇"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05出来ばえ一覧</vt:lpstr>
      <vt:lpstr>㉗</vt:lpstr>
      <vt:lpstr>㉘</vt:lpstr>
      <vt:lpstr>㉙</vt:lpstr>
      <vt:lpstr>㉚</vt:lpstr>
      <vt:lpstr>'05出来ばえ一覧'!Print_Area</vt:lpstr>
      <vt:lpstr>'㉗'!Print_Area</vt:lpstr>
      <vt:lpstr>'㉘'!Print_Area</vt:lpstr>
      <vt:lpstr>'㉙'!Print_Area</vt:lpstr>
      <vt:lpstr>'㉚'!Print_Area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ichiwara tetsuichi</dc:creator>
  <cp:lastModifiedBy>watanabe tomokazu</cp:lastModifiedBy>
  <cp:lastPrinted>2025-01-09T23:42:42Z</cp:lastPrinted>
  <dcterms:created xsi:type="dcterms:W3CDTF">2019-03-27T23:58:30Z</dcterms:created>
  <dcterms:modified xsi:type="dcterms:W3CDTF">2025-02-19T06:32:10Z</dcterms:modified>
</cp:coreProperties>
</file>